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 tabRatio="977"/>
  </bookViews>
  <sheets>
    <sheet name="附表1-1" sheetId="2" r:id="rId1"/>
    <sheet name="附表1-2" sheetId="3" r:id="rId2"/>
    <sheet name="附表1-3" sheetId="4" r:id="rId3"/>
    <sheet name="附表1-4" sheetId="5" r:id="rId4"/>
    <sheet name="附表1-5" sheetId="6" r:id="rId5"/>
    <sheet name="附表1-6-1" sheetId="20" r:id="rId6"/>
    <sheet name="附表1-6-2" sheetId="21" r:id="rId7"/>
    <sheet name="附表1-7" sheetId="7" r:id="rId8"/>
    <sheet name="附表1-8" sheetId="8" r:id="rId9"/>
    <sheet name="附表1-9" sheetId="9" r:id="rId10"/>
    <sheet name="附表1-10" sheetId="10" r:id="rId11"/>
    <sheet name="附表1-11" sheetId="11" r:id="rId12"/>
    <sheet name="附表1-12" sheetId="12" r:id="rId13"/>
    <sheet name="附表1-13" sheetId="13" r:id="rId14"/>
    <sheet name="附表1-14" sheetId="14" r:id="rId15"/>
    <sheet name="附表1-15" sheetId="15" r:id="rId16"/>
    <sheet name="附表1-16" sheetId="16" r:id="rId17"/>
    <sheet name="附表1-17" sheetId="17" r:id="rId18"/>
    <sheet name="附表1-18" sheetId="19" r:id="rId19"/>
    <sheet name="附表1-19" sheetId="18" r:id="rId20"/>
  </sheets>
  <externalReferences>
    <externalReference r:id="rId21"/>
    <externalReference r:id="rId22"/>
    <externalReference r:id="rId23"/>
  </externalReferences>
  <definedNames>
    <definedName name="_查询1">'[1]#REF!'!$A$1:$E$20</definedName>
    <definedName name="_xlnm.Print_Titles" hidden="1">#N/A</definedName>
    <definedName name="地区名称">[3]封面!$B$2:$B$6</definedName>
    <definedName name="夺">'[2]#REF!'!$A$5:$C$34</definedName>
    <definedName name="国税04">'[2]#REF!'!$A$5:$C$34</definedName>
    <definedName name="_xlnm.Print_Area" localSheetId="0">'附表1-1'!$A$2:$B$32</definedName>
    <definedName name="_xlnm.Print_Titles" localSheetId="0">'附表1-1'!$A$2:$IU$4</definedName>
    <definedName name="_xlnm.Print_Area" localSheetId="1">'附表1-2'!$A$2:$B$31</definedName>
    <definedName name="_xlnm.Print_Titles" localSheetId="1">'附表1-2'!$A$2:$IU$5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4">#REF!</definedName>
    <definedName name="_a99999">#REF!</definedName>
    <definedName name="_a999991" localSheetId="4">#REF!</definedName>
    <definedName name="_a999991">#REF!</definedName>
    <definedName name="_a999991145">#REF!</definedName>
    <definedName name="_a99999222">#REF!</definedName>
    <definedName name="_a99999234234">#REF!</definedName>
    <definedName name="_a999995" localSheetId="4">#REF!</definedName>
    <definedName name="_a999995">#REF!</definedName>
    <definedName name="_a999996" localSheetId="4">#REF!</definedName>
    <definedName name="_a999996">#REF!</definedName>
    <definedName name="_a999999999">#REF!</definedName>
    <definedName name="_xlnm._FilterDatabase" localSheetId="4" hidden="1">'附表1-5'!$A$4:$AB$5</definedName>
    <definedName name="_Order1" hidden="1">255</definedName>
    <definedName name="_Order2" hidden="1">255</definedName>
    <definedName name="Database" localSheetId="4" hidden="1">#REF!</definedName>
    <definedName name="Database" hidden="1">#REF!</definedName>
    <definedName name="_xlnm.Print_Area" localSheetId="4">'附表1-5'!$A:D</definedName>
    <definedName name="_xlnm.Print_Titles" localSheetId="4">'附表1-5'!$4:4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4">#REF!</definedName>
    <definedName name="地区名称1" localSheetId="4">#REF!</definedName>
    <definedName name="地区名称1">#REF!</definedName>
    <definedName name="地区名称10" localSheetId="4">#REF!</definedName>
    <definedName name="地区名称10">#REF!</definedName>
    <definedName name="地区名称2" localSheetId="4">#REF!</definedName>
    <definedName name="地区名称2">#REF!</definedName>
    <definedName name="地区名称3" localSheetId="4">#REF!</definedName>
    <definedName name="地区名称3">#REF!</definedName>
    <definedName name="地区名称32">#REF!</definedName>
    <definedName name="地区名称432">#REF!</definedName>
    <definedName name="地区名称444">#REF!</definedName>
    <definedName name="地区名称45234">#REF!</definedName>
    <definedName name="地区名称5" localSheetId="4">#REF!</definedName>
    <definedName name="地区名称5">#REF!</definedName>
    <definedName name="地区名称55">#REF!</definedName>
    <definedName name="地区名称6" localSheetId="4">#REF!</definedName>
    <definedName name="地区名称6">#REF!</definedName>
    <definedName name="地区名称7" localSheetId="4">#REF!</definedName>
    <definedName name="地区名称7">#REF!</definedName>
    <definedName name="地区名称874">#REF!</definedName>
    <definedName name="地区名称9" localSheetId="4">#REF!</definedName>
    <definedName name="地区名称9">#REF!</definedName>
    <definedName name="地区明确222">#REF!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  <definedName name="_a99999" localSheetId="9">#REF!</definedName>
    <definedName name="_xlnm._FilterDatabase" localSheetId="9" hidden="1">'附表1-9'!$A$4:$AA$6</definedName>
    <definedName name="Database" localSheetId="9" hidden="1">#REF!</definedName>
    <definedName name="_xlnm.Print_Area" localSheetId="9">'附表1-9'!$A:C</definedName>
    <definedName name="_xlnm.Print_Titles" localSheetId="9">'附表1-9'!$4:4</definedName>
    <definedName name="地区名称" localSheetId="9">#REF!</definedName>
    <definedName name="地区名称" localSheetId="10">#REF!</definedName>
    <definedName name="地区名称" localSheetId="11">#REF!</definedName>
    <definedName name="_a99999" localSheetId="12">#REF!</definedName>
    <definedName name="Database" localSheetId="12" hidden="1">#REF!</definedName>
    <definedName name="_xlnm.Print_Titles" localSheetId="12">'附表1-12'!$4:4</definedName>
    <definedName name="地区名称" localSheetId="12">#REF!</definedName>
    <definedName name="地区名称" localSheetId="13">#REF!</definedName>
    <definedName name="_a99999" localSheetId="14">#REF!</definedName>
    <definedName name="_xlnm._FilterDatabase" localSheetId="14" hidden="1">'附表1-14'!$A$4:$AA$5</definedName>
    <definedName name="Database" localSheetId="14" hidden="1">#REF!</definedName>
    <definedName name="_xlnm.Print_Area" localSheetId="14">'附表1-14'!$A:C</definedName>
    <definedName name="_xlnm.Print_Titles" localSheetId="14">'附表1-14'!$4:4</definedName>
    <definedName name="地区名称" localSheetId="14">#REF!</definedName>
    <definedName name="地区名称1" localSheetId="14">#REF!</definedName>
    <definedName name="地区名称" localSheetId="15">#REF!</definedName>
    <definedName name="地区名称" localSheetId="16">#REF!</definedName>
    <definedName name="_a99999" localSheetId="17">#REF!</definedName>
    <definedName name="Database" localSheetId="17" hidden="1">#REF!</definedName>
    <definedName name="_xlnm.Print_Titles" localSheetId="17">'附表1-17'!$4:4</definedName>
    <definedName name="地区名称" localSheetId="17">#REF!</definedName>
    <definedName name="地区名称1" localSheetId="17">#REF!</definedName>
    <definedName name="地区名称2" localSheetId="17">#REF!</definedName>
    <definedName name="_a999923423" localSheetId="18">#REF!</definedName>
    <definedName name="_a9999323" localSheetId="18">#REF!</definedName>
    <definedName name="_a999942323" localSheetId="18">#REF!</definedName>
    <definedName name="_a9999548" localSheetId="18">#REF!</definedName>
    <definedName name="_a9999555" localSheetId="18">#REF!</definedName>
    <definedName name="_a99996544" localSheetId="18">#REF!</definedName>
    <definedName name="_a99999" localSheetId="18">#REF!</definedName>
    <definedName name="_a999991" localSheetId="18">#REF!</definedName>
    <definedName name="_a999991145" localSheetId="18">#REF!</definedName>
    <definedName name="_a99999222" localSheetId="18">#REF!</definedName>
    <definedName name="_a99999234234" localSheetId="18">#REF!</definedName>
    <definedName name="_a999995" localSheetId="18">#REF!</definedName>
    <definedName name="_a999996" localSheetId="18">#REF!</definedName>
    <definedName name="_a999999999" localSheetId="18">#REF!</definedName>
    <definedName name="_xlnm._FilterDatabase" localSheetId="18" hidden="1">'附表1-18'!$A$4:$C$5</definedName>
    <definedName name="Database" localSheetId="18" hidden="1">#REF!</definedName>
    <definedName name="_xlnm.Print_Area" localSheetId="18">'附表1-18'!#REF!</definedName>
    <definedName name="_xlnm.Print_Titles" localSheetId="18">'附表1-18'!#REF!</definedName>
    <definedName name="地区名称" localSheetId="18">#REF!</definedName>
    <definedName name="地区名称1" localSheetId="18">#REF!</definedName>
    <definedName name="地区名称10" localSheetId="18">#REF!</definedName>
    <definedName name="地区名称2" localSheetId="18">#REF!</definedName>
    <definedName name="地区名称3" localSheetId="18">#REF!</definedName>
    <definedName name="地区名称32" localSheetId="18">#REF!</definedName>
    <definedName name="地区名称432" localSheetId="18">#REF!</definedName>
    <definedName name="地区名称444" localSheetId="18">#REF!</definedName>
    <definedName name="地区名称45234" localSheetId="18">#REF!</definedName>
    <definedName name="地区名称5" localSheetId="18">#REF!</definedName>
    <definedName name="地区名称55" localSheetId="18">#REF!</definedName>
    <definedName name="地区名称6" localSheetId="18">#REF!</definedName>
    <definedName name="地区名称7" localSheetId="18">#REF!</definedName>
    <definedName name="地区名称874" localSheetId="18">#REF!</definedName>
    <definedName name="地区名称9" localSheetId="18">#REF!</definedName>
    <definedName name="地区明确222" localSheetId="1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29" authorId="0">
      <text>
        <r>
          <rPr>
            <sz val="9"/>
            <rFont val="宋体"/>
            <charset val="134"/>
          </rPr>
          <t>Administrator:
文件提示：置换债发行费用科目2330411</t>
        </r>
      </text>
    </comment>
  </commentList>
</comments>
</file>

<file path=xl/sharedStrings.xml><?xml version="1.0" encoding="utf-8"?>
<sst xmlns="http://schemas.openxmlformats.org/spreadsheetml/2006/main" count="503" uniqueCount="272">
  <si>
    <t>附表1-1</t>
  </si>
  <si>
    <t>一般公共预算收入表</t>
  </si>
  <si>
    <t>单位：万元</t>
  </si>
  <si>
    <t>项      目</t>
  </si>
  <si>
    <t>金   额</t>
  </si>
  <si>
    <t xml:space="preserve">  1、税务部门   </t>
  </si>
  <si>
    <t xml:space="preserve">     增值税      </t>
  </si>
  <si>
    <t xml:space="preserve">     企业所得税    </t>
  </si>
  <si>
    <t xml:space="preserve">     个人所得税</t>
  </si>
  <si>
    <t xml:space="preserve">     资源税</t>
  </si>
  <si>
    <t xml:space="preserve">        其中：水资源税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</si>
  <si>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</si>
  <si>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</si>
  <si>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</si>
  <si>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</si>
  <si>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</si>
  <si>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车船使用税</t>
  </si>
  <si>
    <t xml:space="preserve">     耕地占用税</t>
  </si>
  <si>
    <t xml:space="preserve">     契税</t>
  </si>
  <si>
    <t xml:space="preserve">     环境保护税</t>
  </si>
  <si>
    <t xml:space="preserve">  2、财政及其他部门    </t>
  </si>
  <si>
    <t xml:space="preserve">     专项收入</t>
  </si>
  <si>
    <t xml:space="preserve">      其中：教育费附加</t>
  </si>
  <si>
    <t xml:space="preserve">           残疾人就业保证金</t>
  </si>
  <si>
    <t xml:space="preserve">           两项资金计提收入</t>
  </si>
  <si>
    <t xml:space="preserve">           其他项目</t>
  </si>
  <si>
    <t xml:space="preserve">     行政性收费收入</t>
  </si>
  <si>
    <t xml:space="preserve">     罚没收入</t>
  </si>
  <si>
    <t xml:space="preserve">     国有资本经营收入</t>
  </si>
  <si>
    <t xml:space="preserve">     国有资源（资产）有偿使用收入</t>
  </si>
  <si>
    <t xml:space="preserve">     政府住房基金收入</t>
  </si>
  <si>
    <t xml:space="preserve">     其他收入</t>
  </si>
  <si>
    <t>合 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</si>
  <si>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</si>
  <si>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</si>
  <si>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t>科目名称</t>
  </si>
  <si>
    <t>支出预算</t>
  </si>
  <si>
    <t>合计</t>
  </si>
  <si>
    <t>一般公共服务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</si>
  <si>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</si>
  <si>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</si>
  <si>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</si>
  <si>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</si>
  <si>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</si>
  <si>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</si>
  <si>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</si>
  <si>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</si>
  <si>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</si>
  <si>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</si>
  <si>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</si>
  <si>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</si>
  <si>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</si>
  <si>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</si>
  <si>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</si>
  <si>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</si>
  <si>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</si>
  <si>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</si>
  <si>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</si>
  <si>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</si>
  <si>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</si>
  <si>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</si>
  <si>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</si>
  <si>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</si>
  <si>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黑体"/>
        <charset val="134"/>
      </rPr>
      <t>附表</t>
    </r>
    <r>
      <rPr>
        <sz val="10"/>
        <rFont val="Times New Roman"/>
        <charset val="134"/>
      </rPr>
      <t>1-3</t>
    </r>
  </si>
  <si>
    <t>一般公共预算本级支出表</t>
  </si>
  <si>
    <r>
      <rPr>
        <sz val="11"/>
        <rFont val="方正仿宋_GBK"/>
        <charset val="134"/>
      </rPr>
      <t>单位：万元</t>
    </r>
  </si>
  <si>
    <r>
      <rPr>
        <b/>
        <sz val="10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</si>
  <si>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</si>
  <si>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b/>
        <sz val="11"/>
        <rFont val="方正书宋_GBK"/>
        <charset val="134"/>
      </rPr>
      <t>预算数</t>
    </r>
  </si>
  <si>
    <r>
      <rPr>
        <sz val="11"/>
        <color rgb="FF000000"/>
        <rFont val="黑体"/>
        <charset val="134"/>
      </rPr>
      <t>附表</t>
    </r>
    <r>
      <rPr>
        <sz val="11"/>
        <color rgb="FF000000"/>
        <rFont val="Times New Roman"/>
        <charset val="134"/>
      </rPr>
      <t>1-4</t>
    </r>
  </si>
  <si>
    <t>一般公共预算本级基本支出表</t>
  </si>
  <si>
    <t>科目编码</t>
  </si>
  <si>
    <t/>
  </si>
  <si>
    <t>预算年度：2025</t>
  </si>
  <si>
    <t>类</t>
  </si>
  <si>
    <t>款</t>
  </si>
  <si>
    <t>项目</t>
  </si>
  <si>
    <t>本年预算数</t>
  </si>
  <si>
    <t>一、机关工资福利支出</t>
  </si>
  <si>
    <t>01</t>
  </si>
  <si>
    <t xml:space="preserve">    工资奖金津补贴</t>
  </si>
  <si>
    <t>02</t>
  </si>
  <si>
    <t xml:space="preserve">    社会保障缴费</t>
  </si>
  <si>
    <t>03</t>
  </si>
  <si>
    <t xml:space="preserve">    住房公积金</t>
  </si>
  <si>
    <t xml:space="preserve">    其他工资福利支出</t>
  </si>
  <si>
    <t>二、机关商品和服务支出</t>
  </si>
  <si>
    <t xml:space="preserve">    办公经费</t>
  </si>
  <si>
    <t xml:space="preserve">    培训费</t>
  </si>
  <si>
    <t>05</t>
  </si>
  <si>
    <t xml:space="preserve">    委托业务费</t>
  </si>
  <si>
    <t>06</t>
  </si>
  <si>
    <t xml:space="preserve">    公务接待费</t>
  </si>
  <si>
    <t>08</t>
  </si>
  <si>
    <t xml:space="preserve">    公务用车运行维护费</t>
  </si>
  <si>
    <t>09</t>
  </si>
  <si>
    <t xml:space="preserve">    维修（护）费</t>
  </si>
  <si>
    <t xml:space="preserve">    其他商品和服务支出</t>
  </si>
  <si>
    <t>三、对事业单位经常性补助</t>
  </si>
  <si>
    <t xml:space="preserve">    工资福利支出</t>
  </si>
  <si>
    <t xml:space="preserve">    商品和服务支出</t>
  </si>
  <si>
    <t>四、对个人和家庭的补助</t>
  </si>
  <si>
    <t xml:space="preserve">    社会福利和救助</t>
  </si>
  <si>
    <t xml:space="preserve">    离退休费</t>
  </si>
  <si>
    <t>99</t>
  </si>
  <si>
    <t xml:space="preserve">    其他对个人和家庭补助</t>
  </si>
  <si>
    <t>支出合计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</si>
  <si>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</si>
  <si>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</si>
  <si>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</si>
  <si>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</si>
  <si>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</si>
  <si>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</si>
  <si>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t>专项转移支付</t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</si>
  <si>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</si>
  <si>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</si>
  <si>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</si>
  <si>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丰润区</t>
  </si>
  <si>
    <t>201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</si>
  <si>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</si>
  <si>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</t>
    </r>
    <r>
      <rPr>
        <b/>
        <sz val="11"/>
        <rFont val="Times New Roman"/>
        <charset val="134"/>
      </rPr>
      <t xml:space="preserve">   </t>
    </r>
    <r>
      <rPr>
        <b/>
        <sz val="11"/>
        <rFont val="方正仿宋_GBK"/>
        <charset val="134"/>
      </rPr>
      <t>计</t>
    </r>
  </si>
  <si>
    <t>232</t>
  </si>
  <si>
    <r>
      <rPr>
        <sz val="9"/>
        <rFont val="宋体"/>
        <charset val="134"/>
      </rPr>
      <t>债务付息支出类合计</t>
    </r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</si>
  <si>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</si>
  <si>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</si>
  <si>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</si>
  <si>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</si>
  <si>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1-6-1</t>
    </r>
  </si>
  <si>
    <t>中央和省级一般公共预算专项转移支付分项目安排情况表</t>
  </si>
  <si>
    <t>序号</t>
  </si>
  <si>
    <t>项目名称</t>
  </si>
  <si>
    <t>预算数</t>
  </si>
  <si>
    <t>唐财建[2024]150号关于提前下达2025年中小企业发展专项资金预算的通知</t>
  </si>
  <si>
    <t>唐财农[2024]69号关于提前下达2025年省级农村综合改革转移支付预算的通知</t>
  </si>
  <si>
    <t>唐财建[2024]125号关于提前下达2025年中央大气污染防治资金预算的通知</t>
  </si>
  <si>
    <t>唐财社[2024]88号关于提前下达2025年中央财政重大公共卫生服务补助资金预算的通知</t>
  </si>
  <si>
    <t>唐财建[2024]127号关于提前下达2025年交通运输领域专项资金预算[第一批]的通知</t>
  </si>
  <si>
    <t>唐财农[2024]64号关于提前下达2025年中央农村综合改革转移支付预算的通知</t>
  </si>
  <si>
    <t>唐财建[2024]116关于提前下达2025年中央大气污染防治资金[用于农村地区气代煤电代煤改造任务运行补助]预算的通知</t>
  </si>
  <si>
    <t>唐财资环[2024]57号关于提前下达2025年中央水污染防治资金的通知</t>
  </si>
  <si>
    <t>合  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</si>
  <si>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1-6-2</t>
    </r>
  </si>
  <si>
    <t>市级一般公共预算专项转移支付分项目安排情况表</t>
  </si>
  <si>
    <t>注：无数据，空表列示</t>
  </si>
  <si>
    <t>附表1-7</t>
  </si>
  <si>
    <t>政府性基金预算收入表</t>
  </si>
  <si>
    <t>金 额</t>
  </si>
  <si>
    <t>一、农网还贷资金收入</t>
  </si>
  <si>
    <t>二、铁路建设基金收入</t>
  </si>
  <si>
    <t>三、旅游发展基金收入</t>
  </si>
  <si>
    <t>四、国有土地收益基金收入</t>
  </si>
  <si>
    <t>五、农业土地开发资金收入</t>
  </si>
  <si>
    <t>六、国有土地使用权出让收入</t>
  </si>
  <si>
    <t xml:space="preserve">    1.土地出让价款收入</t>
  </si>
  <si>
    <t xml:space="preserve">    2.补缴的土地价款</t>
  </si>
  <si>
    <t xml:space="preserve">    3.划拨土地收入</t>
  </si>
  <si>
    <t xml:space="preserve">    4.缴纳新增建设用地土地有偿使用费</t>
  </si>
  <si>
    <t xml:space="preserve">    5.其他土地出让收入</t>
  </si>
  <si>
    <t>七、彩票公益金收入</t>
  </si>
  <si>
    <t>八、城市基础设施配套费收入</t>
  </si>
  <si>
    <t>九、车辆通行费</t>
  </si>
  <si>
    <t>十、污水处理费收入</t>
  </si>
  <si>
    <t>十一、其他政府性基金收入</t>
  </si>
  <si>
    <t>附表1-8</t>
  </si>
  <si>
    <t>政府性基金预算支出表</t>
  </si>
  <si>
    <t>一、科学技术支出</t>
  </si>
  <si>
    <t>二、文化旅游体育与传媒支出</t>
  </si>
  <si>
    <t>三、社会保障和就业支出</t>
  </si>
  <si>
    <t>四、节能环保支出</t>
  </si>
  <si>
    <t>五、城乡社区支出</t>
  </si>
  <si>
    <t xml:space="preserve">  1.国有土地使用权出让收入安排的支出</t>
  </si>
  <si>
    <t xml:space="preserve">  (1)征地和拆迁补偿支出</t>
  </si>
  <si>
    <t xml:space="preserve">  (2)土地开发支出</t>
  </si>
  <si>
    <t xml:space="preserve">  (3)城市建设支出</t>
  </si>
  <si>
    <t xml:space="preserve">  (4)农村基础设施建设支出</t>
  </si>
  <si>
    <t xml:space="preserve">  (5)补助被征地农民支出</t>
  </si>
  <si>
    <t xml:space="preserve">  (6)土地出让业务支出</t>
  </si>
  <si>
    <t xml:space="preserve">  (7)廉租住房支出</t>
  </si>
  <si>
    <t xml:space="preserve">  (8)支付破产或企业改制职工安置费</t>
  </si>
  <si>
    <t xml:space="preserve">  (9)棚户区改造支出</t>
  </si>
  <si>
    <t xml:space="preserve">  (10)其他国有土地使用权出让收入安排的支出</t>
  </si>
  <si>
    <t xml:space="preserve">  2.农业土地开发资金安排的支出</t>
  </si>
  <si>
    <t xml:space="preserve">  3.城市基础设施配套费安排的支出</t>
  </si>
  <si>
    <t xml:space="preserve">  4.污水处理费安排的支出</t>
  </si>
  <si>
    <t>六、农林水支出</t>
  </si>
  <si>
    <t>七、交通运输支出</t>
  </si>
  <si>
    <t>八、资源勘探信息等支出</t>
  </si>
  <si>
    <t>九、其他支出</t>
  </si>
  <si>
    <t>十、债务付息支出</t>
  </si>
  <si>
    <t>十一、债务发行费用支出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</si>
  <si>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1-9</t>
    </r>
  </si>
  <si>
    <t>政府性基金预算本级支出表</t>
  </si>
  <si>
    <t>科目（单位）名称</t>
  </si>
  <si>
    <t>2010199</t>
  </si>
  <si>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其他人大事务支出项合计</t>
    </r>
  </si>
  <si>
    <t>一般公共服务支出类合计</t>
  </si>
  <si>
    <t>20101</t>
  </si>
  <si>
    <t xml:space="preserve"> 人大事务款合计</t>
  </si>
  <si>
    <t>2010101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</si>
  <si>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</si>
  <si>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</si>
  <si>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</si>
  <si>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t>2296</t>
  </si>
  <si>
    <r>
      <rPr>
        <b/>
        <sz val="11"/>
        <rFont val="方正仿宋_GBK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方正仿宋_GBK"/>
        <charset val="134"/>
      </rPr>
      <t>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</si>
  <si>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</si>
  <si>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</si>
  <si>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t>唐财教[2024]92号关于提前下达2025年省级国家电影事业发展专项资金预算的通知</t>
  </si>
  <si>
    <t>唐财社[2024]117号关于提前下达2025年中央财政残疾人事业发展补助资金预算的通知</t>
  </si>
  <si>
    <t>唐财社[2024]104号关于提前下达2025年省级财政养老服务体系建设经费预算的通知</t>
  </si>
  <si>
    <t>唐财社[2024]105号关于提前下达2025年省级专项福利彩票公益金预算的通知</t>
  </si>
  <si>
    <t>唐财社[2024]111号关于提前下达2025年中央集中彩票公益金支持社会福利事业资金预算的通知</t>
  </si>
  <si>
    <t>唐财农[2024]76号关于提前下达2025年度省级水库移民后期扶持资金预算的通知</t>
  </si>
  <si>
    <t>唐财农[2024]65号关于提前下达2025年中央水库移民扶持基金预算的通知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</si>
  <si>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</si>
  <si>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</si>
  <si>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利润收入</t>
  </si>
  <si>
    <t>上级补助收入</t>
  </si>
  <si>
    <t>783</t>
  </si>
  <si>
    <t>上年结转收入</t>
  </si>
  <si>
    <r>
      <rPr>
        <b/>
        <sz val="11"/>
        <rFont val="方正仿宋_GBK"/>
        <charset val="134"/>
      </rPr>
      <t>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</si>
  <si>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</si>
  <si>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</si>
  <si>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</si>
  <si>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</si>
  <si>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</si>
  <si>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解决历史遗留问题及改革成本支出</t>
  </si>
  <si>
    <r>
      <rPr>
        <sz val="11"/>
        <rFont val="方正仿宋_GBK"/>
        <charset val="134"/>
      </rPr>
      <t>一般公共服务支出类合计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</si>
  <si>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</si>
  <si>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</si>
  <si>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</si>
  <si>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</si>
  <si>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</si>
  <si>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</si>
  <si>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2230105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</si>
  <si>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</si>
  <si>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</si>
  <si>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</si>
  <si>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</si>
  <si>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</si>
  <si>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</si>
  <si>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r>
      <rPr>
        <b/>
        <sz val="11"/>
        <rFont val="方正仿宋_GBK"/>
        <charset val="134"/>
      </rPr>
      <t>社保保险基金收入</t>
    </r>
  </si>
  <si>
    <t>10210</t>
  </si>
  <si>
    <t>城乡居民基本养老保险基金收入</t>
  </si>
  <si>
    <t>其中： 1、社会保险费收入</t>
  </si>
  <si>
    <t xml:space="preserve">       2、利息收入</t>
  </si>
  <si>
    <t xml:space="preserve">       3、财政补贴收入</t>
  </si>
  <si>
    <t xml:space="preserve">       4、其他收入</t>
  </si>
  <si>
    <t xml:space="preserve">       5、转移收入</t>
  </si>
  <si>
    <t xml:space="preserve">       6、委托投资收益</t>
  </si>
  <si>
    <t xml:space="preserve">       7、上级补助收入</t>
  </si>
  <si>
    <t xml:space="preserve">       8、集体补助收入</t>
  </si>
  <si>
    <t>10211</t>
  </si>
  <si>
    <t>机关事业单位基本养老保险基金收入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</si>
  <si>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</si>
  <si>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</si>
  <si>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r>
      <rPr>
        <b/>
        <sz val="11"/>
        <rFont val="方正仿宋_GBK"/>
        <charset val="134"/>
      </rPr>
      <t>社会保险基金支出</t>
    </r>
  </si>
  <si>
    <t>城乡居民基本养老保险基金支出</t>
  </si>
  <si>
    <t>1、社会保险待遇支出</t>
  </si>
  <si>
    <t>2、其他支出（含上解调剂金）</t>
  </si>
  <si>
    <t>3、转移支出</t>
  </si>
  <si>
    <t>4、个人养老金账户支出</t>
  </si>
  <si>
    <t>5、丧葬补助金支出</t>
  </si>
  <si>
    <t>机关事业单位基本养老保险基金支出</t>
  </si>
  <si>
    <t>附表1-19</t>
  </si>
  <si>
    <t>表十四：唐山市丰润区2025年“三公”经费预算情况表</t>
  </si>
  <si>
    <t>金额</t>
  </si>
  <si>
    <t>合    计</t>
  </si>
  <si>
    <t>1、因公出国（境）费用</t>
  </si>
  <si>
    <t>2、公务接待费</t>
  </si>
  <si>
    <t>3、公务用车费</t>
  </si>
  <si>
    <t xml:space="preserve">   其中：（1）公务用车运行维护费</t>
  </si>
  <si>
    <t xml:space="preserve">         （2）公务用车购置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</si>
</sst>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;_렀"/>
  </numFmts>
  <fonts count="7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6"/>
      <name val="宋体"/>
      <charset val="134"/>
    </font>
    <font>
      <sz val="12"/>
      <name val="宋体"/>
      <charset val="134"/>
    </font>
    <font>
      <b/>
      <sz val="15"/>
      <name val="宋体"/>
      <charset val="134"/>
    </font>
    <font>
      <b/>
      <sz val="13"/>
      <name val="宋体"/>
      <charset val="134"/>
    </font>
    <font>
      <sz val="13"/>
      <name val="宋体"/>
      <charset val="134"/>
    </font>
    <font>
      <sz val="11"/>
      <name val="Times New Roman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8"/>
      <name val="宋体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134"/>
    </font>
    <font>
      <sz val="18"/>
      <name val="方正小标宋_GBK"/>
      <charset val="134"/>
    </font>
    <font>
      <b/>
      <sz val="11"/>
      <name val="方正书宋_GBK"/>
      <charset val="134"/>
    </font>
    <font>
      <sz val="14"/>
      <name val="Times New Roman"/>
      <charset val="134"/>
    </font>
    <font>
      <sz val="10.5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9"/>
      <name val="Times New Roman"/>
      <charset val="134"/>
    </font>
    <font>
      <b/>
      <sz val="12"/>
      <name val="Times New Roman"/>
      <charset val="134"/>
    </font>
    <font>
      <sz val="11"/>
      <name val="方正书宋_GBK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.5"/>
      <name val="宋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rgb="FF000000"/>
      <name val="黑体"/>
      <charset val="134"/>
    </font>
    <font>
      <sz val="11"/>
      <color indexed="8"/>
      <name val="Times New Roman"/>
      <charset val="134"/>
    </font>
    <font>
      <sz val="18"/>
      <color indexed="8"/>
      <name val="方正小标宋_GBK"/>
      <charset val="134"/>
    </font>
    <font>
      <sz val="11"/>
      <color indexed="8"/>
      <name val="方正仿宋_GBK"/>
      <charset val="134"/>
    </font>
    <font>
      <sz val="11"/>
      <color rgb="FF000000"/>
      <name val="宋体"/>
      <charset val="134"/>
      <scheme val="minor"/>
    </font>
    <font>
      <b/>
      <sz val="11"/>
      <color indexed="0"/>
      <name val="宋体"/>
      <charset val="134"/>
      <scheme val="minor"/>
    </font>
    <font>
      <sz val="10"/>
      <name val="黑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b/>
      <sz val="11.5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Helv"/>
      <charset val="0"/>
    </font>
    <font>
      <sz val="10"/>
      <name val="Helv"/>
      <charset val="134"/>
    </font>
    <font>
      <sz val="9"/>
      <name val="方正书宋_GBK"/>
      <charset val="134"/>
    </font>
    <font>
      <sz val="10.5"/>
      <name val="方正仿宋_GBK"/>
      <charset val="134"/>
    </font>
    <font>
      <b/>
      <sz val="10"/>
      <name val="方正书宋_GBK"/>
      <charset val="134"/>
    </font>
    <font>
      <b/>
      <sz val="9"/>
      <name val="方正书宋_GBK"/>
      <charset val="134"/>
    </font>
    <font>
      <sz val="9"/>
      <name val="方正仿宋_GBK"/>
      <charset val="134"/>
    </font>
    <font>
      <sz val="11"/>
      <color rgb="FF000000"/>
      <name val="Times New Roman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6" tint="0.399945066682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7" fillId="0" borderId="1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9" borderId="18" applyNumberFormat="0" applyAlignment="0" applyProtection="0">
      <alignment vertical="center"/>
    </xf>
    <xf numFmtId="0" fontId="59" fillId="10" borderId="19" applyNumberFormat="0" applyAlignment="0" applyProtection="0">
      <alignment vertical="center"/>
    </xf>
    <xf numFmtId="0" fontId="60" fillId="10" borderId="18" applyNumberFormat="0" applyAlignment="0" applyProtection="0">
      <alignment vertical="center"/>
    </xf>
    <xf numFmtId="0" fontId="61" fillId="11" borderId="20" applyNumberFormat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8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9" fillId="0" borderId="0">
      <alignment vertical="center"/>
      <protection locked="0"/>
    </xf>
    <xf numFmtId="0" fontId="70" fillId="0" borderId="0"/>
    <xf numFmtId="0" fontId="4" fillId="0" borderId="0"/>
    <xf numFmtId="0" fontId="4" fillId="0" borderId="0"/>
    <xf numFmtId="0" fontId="7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7" fillId="0" borderId="0"/>
    <xf numFmtId="0" fontId="4" fillId="0" borderId="0">
      <alignment vertical="center"/>
    </xf>
  </cellStyleXfs>
  <cellXfs count="2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8" fillId="0" borderId="0" xfId="49" applyFont="1" applyFill="1" applyAlignment="1">
      <alignment vertical="top"/>
      <protection locked="0"/>
    </xf>
    <xf numFmtId="177" fontId="8" fillId="0" borderId="0" xfId="49" applyNumberFormat="1" applyFont="1" applyFill="1" applyAlignment="1">
      <alignment vertical="top"/>
      <protection locked="0"/>
    </xf>
    <xf numFmtId="0" fontId="9" fillId="0" borderId="0" xfId="49" applyFont="1" applyFill="1" applyAlignment="1">
      <alignment vertical="top"/>
      <protection locked="0"/>
    </xf>
    <xf numFmtId="0" fontId="10" fillId="0" borderId="0" xfId="0" applyFont="1" applyFill="1" applyAlignment="1"/>
    <xf numFmtId="0" fontId="8" fillId="0" borderId="0" xfId="55" applyFont="1" applyBorder="1" applyAlignment="1">
      <alignment horizontal="left" vertical="center"/>
    </xf>
    <xf numFmtId="0" fontId="11" fillId="3" borderId="0" xfId="49" applyFont="1" applyFill="1" applyAlignment="1">
      <alignment horizontal="center" vertical="top"/>
      <protection locked="0"/>
    </xf>
    <xf numFmtId="177" fontId="12" fillId="3" borderId="0" xfId="49" applyNumberFormat="1" applyFont="1" applyFill="1" applyAlignment="1">
      <alignment horizontal="center" vertical="top"/>
      <protection locked="0"/>
    </xf>
    <xf numFmtId="177" fontId="8" fillId="0" borderId="0" xfId="49" applyNumberFormat="1" applyFont="1" applyFill="1" applyAlignment="1">
      <alignment horizontal="right" vertical="top"/>
      <protection locked="0"/>
    </xf>
    <xf numFmtId="0" fontId="13" fillId="0" borderId="7" xfId="49" applyFont="1" applyFill="1" applyBorder="1" applyAlignment="1">
      <alignment horizontal="center" vertical="center"/>
      <protection locked="0"/>
    </xf>
    <xf numFmtId="177" fontId="13" fillId="0" borderId="7" xfId="49" applyNumberFormat="1" applyFont="1" applyFill="1" applyBorder="1" applyAlignment="1">
      <alignment horizontal="center" vertical="center"/>
      <protection locked="0"/>
    </xf>
    <xf numFmtId="0" fontId="13" fillId="0" borderId="7" xfId="49" applyFont="1" applyFill="1" applyBorder="1" applyAlignment="1">
      <alignment horizontal="left" vertical="center"/>
      <protection locked="0"/>
    </xf>
    <xf numFmtId="177" fontId="13" fillId="0" borderId="7" xfId="49" applyNumberFormat="1" applyFont="1" applyFill="1" applyBorder="1" applyAlignment="1">
      <alignment vertical="center"/>
      <protection locked="0"/>
    </xf>
    <xf numFmtId="49" fontId="14" fillId="0" borderId="7" xfId="56" applyNumberFormat="1" applyFont="1" applyFill="1" applyBorder="1" applyAlignment="1">
      <alignment horizontal="left" vertical="center" indent="1"/>
    </xf>
    <xf numFmtId="0" fontId="15" fillId="0" borderId="7" xfId="56" applyFont="1" applyFill="1" applyBorder="1" applyAlignment="1">
      <alignment horizontal="left" vertical="center" indent="2"/>
    </xf>
    <xf numFmtId="177" fontId="8" fillId="0" borderId="7" xfId="49" applyNumberFormat="1" applyFont="1" applyFill="1" applyBorder="1" applyAlignment="1">
      <alignment vertical="center"/>
      <protection locked="0"/>
    </xf>
    <xf numFmtId="0" fontId="8" fillId="0" borderId="0" xfId="56" applyFont="1" applyFill="1" applyAlignment="1">
      <alignment vertical="center"/>
    </xf>
    <xf numFmtId="0" fontId="13" fillId="0" borderId="0" xfId="56" applyFont="1" applyFill="1" applyAlignment="1">
      <alignment vertical="center"/>
    </xf>
    <xf numFmtId="0" fontId="16" fillId="0" borderId="0" xfId="56" applyFont="1" applyFill="1" applyAlignment="1">
      <alignment vertical="center"/>
    </xf>
    <xf numFmtId="176" fontId="16" fillId="0" borderId="0" xfId="56" applyNumberFormat="1" applyFont="1" applyFill="1" applyAlignment="1">
      <alignment vertical="center"/>
    </xf>
    <xf numFmtId="0" fontId="17" fillId="3" borderId="0" xfId="56" applyFont="1" applyFill="1" applyAlignment="1">
      <alignment horizontal="center" vertical="center"/>
    </xf>
    <xf numFmtId="0" fontId="12" fillId="3" borderId="0" xfId="56" applyFont="1" applyFill="1" applyAlignment="1">
      <alignment horizontal="center" vertical="center"/>
    </xf>
    <xf numFmtId="176" fontId="12" fillId="3" borderId="0" xfId="56" applyNumberFormat="1" applyFont="1" applyFill="1" applyAlignment="1">
      <alignment horizontal="center" vertical="center"/>
    </xf>
    <xf numFmtId="176" fontId="8" fillId="0" borderId="0" xfId="56" applyNumberFormat="1" applyFont="1" applyFill="1" applyAlignment="1">
      <alignment horizontal="right" vertical="center"/>
    </xf>
    <xf numFmtId="0" fontId="13" fillId="0" borderId="7" xfId="56" applyFont="1" applyFill="1" applyBorder="1" applyAlignment="1">
      <alignment horizontal="center" vertical="center"/>
    </xf>
    <xf numFmtId="176" fontId="13" fillId="0" borderId="7" xfId="56" applyNumberFormat="1" applyFont="1" applyFill="1" applyBorder="1" applyAlignment="1">
      <alignment horizontal="center" vertical="center"/>
    </xf>
    <xf numFmtId="0" fontId="13" fillId="0" borderId="7" xfId="56" applyFont="1" applyFill="1" applyBorder="1" applyAlignment="1">
      <alignment horizontal="left" vertical="center"/>
    </xf>
    <xf numFmtId="0" fontId="13" fillId="0" borderId="7" xfId="56" applyFont="1" applyFill="1" applyBorder="1" applyAlignment="1">
      <alignment vertical="center"/>
    </xf>
    <xf numFmtId="177" fontId="13" fillId="0" borderId="7" xfId="56" applyNumberFormat="1" applyFont="1" applyFill="1" applyBorder="1" applyAlignment="1">
      <alignment horizontal="right" vertical="center"/>
    </xf>
    <xf numFmtId="49" fontId="13" fillId="0" borderId="7" xfId="56" applyNumberFormat="1" applyFont="1" applyFill="1" applyBorder="1" applyAlignment="1">
      <alignment horizontal="left" vertical="center" indent="1"/>
    </xf>
    <xf numFmtId="0" fontId="8" fillId="0" borderId="7" xfId="56" applyFont="1" applyFill="1" applyBorder="1" applyAlignment="1">
      <alignment horizontal="left" vertical="center" indent="2"/>
    </xf>
    <xf numFmtId="0" fontId="1" fillId="4" borderId="7" xfId="59" applyNumberFormat="1" applyFont="1" applyFill="1" applyBorder="1" applyAlignment="1" applyProtection="1">
      <alignment horizontal="left" vertical="center"/>
    </xf>
    <xf numFmtId="177" fontId="8" fillId="0" borderId="7" xfId="56" applyNumberFormat="1" applyFont="1" applyFill="1" applyBorder="1" applyAlignment="1">
      <alignment vertical="center"/>
    </xf>
    <xf numFmtId="178" fontId="8" fillId="0" borderId="0" xfId="56" applyNumberFormat="1" applyFont="1" applyFill="1" applyAlignment="1">
      <alignment vertical="center"/>
    </xf>
    <xf numFmtId="0" fontId="1" fillId="4" borderId="7" xfId="59" applyNumberFormat="1" applyFont="1" applyFill="1" applyBorder="1" applyAlignment="1" applyProtection="1">
      <alignment vertical="center"/>
    </xf>
    <xf numFmtId="0" fontId="8" fillId="0" borderId="0" xfId="53" applyFont="1" applyAlignment="1">
      <alignment wrapText="1"/>
    </xf>
    <xf numFmtId="0" fontId="18" fillId="0" borderId="0" xfId="53" applyFont="1" applyAlignment="1">
      <alignment horizontal="center" vertical="center" wrapText="1"/>
    </xf>
    <xf numFmtId="0" fontId="13" fillId="0" borderId="0" xfId="53" applyFont="1" applyAlignment="1">
      <alignment horizontal="center" vertical="center" wrapText="1"/>
    </xf>
    <xf numFmtId="0" fontId="13" fillId="0" borderId="0" xfId="53" applyFont="1" applyAlignment="1">
      <alignment wrapText="1"/>
    </xf>
    <xf numFmtId="0" fontId="16" fillId="0" borderId="0" xfId="53" applyFont="1" applyAlignment="1">
      <alignment wrapText="1"/>
    </xf>
    <xf numFmtId="0" fontId="8" fillId="0" borderId="0" xfId="55" applyFont="1" applyBorder="1" applyAlignment="1">
      <alignment horizontal="left" vertical="center" wrapText="1"/>
    </xf>
    <xf numFmtId="0" fontId="19" fillId="0" borderId="0" xfId="55" applyFont="1" applyBorder="1" applyAlignment="1">
      <alignment horizontal="left" vertical="center" wrapText="1"/>
    </xf>
    <xf numFmtId="49" fontId="17" fillId="3" borderId="0" xfId="53" applyNumberFormat="1" applyFont="1" applyFill="1" applyAlignment="1">
      <alignment horizontal="centerContinuous" vertical="center" wrapText="1"/>
    </xf>
    <xf numFmtId="0" fontId="13" fillId="0" borderId="0" xfId="53" applyFont="1" applyAlignment="1">
      <alignment horizontal="center" wrapText="1"/>
    </xf>
    <xf numFmtId="178" fontId="20" fillId="0" borderId="0" xfId="49" applyNumberFormat="1" applyFont="1" applyFill="1" applyAlignment="1">
      <alignment horizontal="right" vertical="top"/>
      <protection locked="0"/>
    </xf>
    <xf numFmtId="0" fontId="18" fillId="0" borderId="7" xfId="53" applyFont="1" applyBorder="1" applyAlignment="1">
      <alignment horizontal="center" vertical="center" wrapText="1"/>
    </xf>
    <xf numFmtId="1" fontId="18" fillId="0" borderId="7" xfId="53" applyNumberFormat="1" applyFont="1" applyBorder="1" applyAlignment="1" applyProtection="1">
      <alignment horizontal="center" vertical="center" wrapText="1"/>
      <protection locked="0"/>
    </xf>
    <xf numFmtId="0" fontId="18" fillId="0" borderId="0" xfId="53" applyFont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6" fillId="0" borderId="0" xfId="53" applyFont="1" applyFill="1" applyAlignment="1">
      <alignment wrapText="1"/>
    </xf>
    <xf numFmtId="0" fontId="23" fillId="0" borderId="0" xfId="49" applyFont="1" applyFill="1" applyAlignment="1">
      <alignment vertical="top"/>
      <protection locked="0"/>
    </xf>
    <xf numFmtId="49" fontId="8" fillId="0" borderId="0" xfId="49" applyNumberFormat="1" applyFont="1" applyFill="1" applyAlignment="1">
      <alignment horizontal="left" vertical="top"/>
      <protection locked="0"/>
    </xf>
    <xf numFmtId="49" fontId="9" fillId="0" borderId="0" xfId="56" applyNumberFormat="1" applyFont="1" applyFill="1" applyAlignment="1"/>
    <xf numFmtId="2" fontId="9" fillId="0" borderId="0" xfId="56" applyNumberFormat="1" applyFont="1" applyFill="1" applyAlignment="1"/>
    <xf numFmtId="178" fontId="9" fillId="0" borderId="0" xfId="49" applyNumberFormat="1" applyFont="1" applyFill="1" applyAlignment="1">
      <alignment vertical="top"/>
      <protection locked="0"/>
    </xf>
    <xf numFmtId="0" fontId="17" fillId="3" borderId="0" xfId="49" applyFont="1" applyFill="1" applyAlignment="1">
      <alignment horizontal="center" vertical="center" wrapText="1"/>
      <protection locked="0"/>
    </xf>
    <xf numFmtId="0" fontId="12" fillId="3" borderId="0" xfId="49" applyFont="1" applyFill="1" applyAlignment="1">
      <alignment horizontal="center" vertical="center"/>
      <protection locked="0"/>
    </xf>
    <xf numFmtId="49" fontId="18" fillId="0" borderId="7" xfId="49" applyNumberFormat="1" applyFont="1" applyFill="1" applyBorder="1" applyAlignment="1">
      <alignment horizontal="center" vertical="center"/>
      <protection locked="0"/>
    </xf>
    <xf numFmtId="0" fontId="13" fillId="0" borderId="0" xfId="49" applyFont="1" applyFill="1" applyAlignment="1">
      <alignment vertical="top"/>
      <protection locked="0"/>
    </xf>
    <xf numFmtId="0" fontId="23" fillId="0" borderId="0" xfId="56" applyFont="1" applyFill="1" applyAlignment="1">
      <alignment vertical="center" wrapText="1"/>
    </xf>
    <xf numFmtId="49" fontId="4" fillId="0" borderId="7" xfId="49" applyNumberFormat="1" applyFont="1" applyFill="1" applyBorder="1" applyAlignment="1">
      <alignment horizontal="center" vertical="center"/>
      <protection locked="0"/>
    </xf>
    <xf numFmtId="49" fontId="16" fillId="0" borderId="7" xfId="49" applyNumberFormat="1" applyFont="1" applyFill="1" applyBorder="1" applyAlignment="1">
      <alignment horizontal="center" vertical="center"/>
      <protection locked="0"/>
    </xf>
    <xf numFmtId="176" fontId="9" fillId="0" borderId="0" xfId="49" applyNumberFormat="1" applyFont="1" applyFill="1" applyAlignment="1">
      <alignment vertical="top"/>
      <protection locked="0"/>
    </xf>
    <xf numFmtId="49" fontId="13" fillId="0" borderId="7" xfId="49" applyNumberFormat="1" applyFont="1" applyFill="1" applyBorder="1" applyAlignment="1">
      <alignment horizontal="center" vertical="center"/>
      <protection locked="0"/>
    </xf>
    <xf numFmtId="0" fontId="9" fillId="0" borderId="0" xfId="56" applyFont="1" applyFill="1" applyAlignment="1">
      <alignment vertical="center" wrapText="1"/>
    </xf>
    <xf numFmtId="49" fontId="1" fillId="0" borderId="0" xfId="49" applyNumberFormat="1" applyFont="1" applyFill="1" applyAlignment="1">
      <alignment horizontal="left" vertical="top"/>
      <protection locked="0"/>
    </xf>
    <xf numFmtId="178" fontId="23" fillId="0" borderId="0" xfId="49" applyNumberFormat="1" applyFont="1" applyFill="1" applyAlignment="1">
      <alignment vertical="top"/>
      <protection locked="0"/>
    </xf>
    <xf numFmtId="0" fontId="23" fillId="0" borderId="0" xfId="56" applyFont="1" applyFill="1" applyAlignment="1">
      <alignment horizontal="center" vertical="center" wrapText="1"/>
    </xf>
    <xf numFmtId="177" fontId="9" fillId="0" borderId="0" xfId="49" applyNumberFormat="1" applyFont="1" applyFill="1" applyAlignment="1">
      <alignment vertical="top"/>
      <protection locked="0"/>
    </xf>
    <xf numFmtId="0" fontId="9" fillId="0" borderId="0" xfId="56" applyFont="1" applyFill="1" applyAlignment="1">
      <alignment horizontal="center" vertical="center" wrapText="1"/>
    </xf>
    <xf numFmtId="49" fontId="9" fillId="0" borderId="0" xfId="56" applyNumberFormat="1" applyFont="1" applyFill="1" applyAlignment="1" applyProtection="1">
      <alignment vertical="center"/>
      <protection locked="0"/>
    </xf>
    <xf numFmtId="2" fontId="9" fillId="0" borderId="0" xfId="56" applyNumberFormat="1" applyFont="1" applyFill="1" applyAlignment="1" applyProtection="1">
      <alignment vertical="center"/>
      <protection locked="0"/>
    </xf>
    <xf numFmtId="178" fontId="8" fillId="0" borderId="0" xfId="49" applyNumberFormat="1" applyFont="1" applyFill="1" applyAlignment="1">
      <alignment vertical="top"/>
      <protection locked="0"/>
    </xf>
    <xf numFmtId="0" fontId="17" fillId="3" borderId="0" xfId="49" applyFont="1" applyFill="1" applyAlignment="1">
      <alignment horizontal="center" vertical="top"/>
      <protection locked="0"/>
    </xf>
    <xf numFmtId="0" fontId="12" fillId="3" borderId="0" xfId="49" applyFont="1" applyFill="1" applyAlignment="1">
      <alignment horizontal="center" vertical="top"/>
      <protection locked="0"/>
    </xf>
    <xf numFmtId="178" fontId="12" fillId="3" borderId="0" xfId="49" applyNumberFormat="1" applyFont="1" applyFill="1" applyAlignment="1">
      <alignment horizontal="center" vertical="top"/>
      <protection locked="0"/>
    </xf>
    <xf numFmtId="178" fontId="13" fillId="0" borderId="7" xfId="49" applyNumberFormat="1" applyFont="1" applyFill="1" applyBorder="1" applyAlignment="1">
      <alignment horizontal="center" vertical="center"/>
      <protection locked="0"/>
    </xf>
    <xf numFmtId="49" fontId="14" fillId="0" borderId="7" xfId="49" applyNumberFormat="1" applyFont="1" applyFill="1" applyBorder="1" applyAlignment="1">
      <alignment horizontal="left" vertical="center"/>
      <protection locked="0"/>
    </xf>
    <xf numFmtId="178" fontId="8" fillId="0" borderId="7" xfId="49" applyNumberFormat="1" applyFont="1" applyFill="1" applyBorder="1" applyAlignment="1">
      <alignment horizontal="center" vertical="center"/>
      <protection locked="0"/>
    </xf>
    <xf numFmtId="0" fontId="13" fillId="0" borderId="9" xfId="49" applyFont="1" applyFill="1" applyBorder="1" applyAlignment="1">
      <alignment horizontal="center" vertical="center"/>
      <protection locked="0"/>
    </xf>
    <xf numFmtId="0" fontId="13" fillId="0" borderId="10" xfId="49" applyFont="1" applyFill="1" applyBorder="1" applyAlignment="1">
      <alignment horizontal="center" vertical="center"/>
      <protection locked="0"/>
    </xf>
    <xf numFmtId="178" fontId="8" fillId="0" borderId="0" xfId="49" applyNumberFormat="1" applyFont="1" applyFill="1" applyAlignment="1">
      <alignment horizontal="right" vertical="center"/>
      <protection locked="0"/>
    </xf>
    <xf numFmtId="0" fontId="8" fillId="0" borderId="0" xfId="56" applyFont="1" applyFill="1" applyAlignment="1">
      <alignment vertical="center" wrapText="1"/>
    </xf>
    <xf numFmtId="49" fontId="8" fillId="0" borderId="7" xfId="49" applyNumberFormat="1" applyFont="1" applyFill="1" applyBorder="1" applyAlignment="1">
      <alignment horizontal="center" vertical="center"/>
      <protection locked="0"/>
    </xf>
    <xf numFmtId="49" fontId="8" fillId="0" borderId="0" xfId="56" applyNumberFormat="1" applyFont="1" applyFill="1" applyAlignment="1">
      <alignment horizontal="left"/>
    </xf>
    <xf numFmtId="0" fontId="14" fillId="0" borderId="9" xfId="49" applyFont="1" applyFill="1" applyBorder="1" applyAlignment="1">
      <alignment horizontal="center" vertical="center"/>
      <protection locked="0"/>
    </xf>
    <xf numFmtId="0" fontId="8" fillId="0" borderId="0" xfId="56" applyFont="1" applyFill="1" applyAlignment="1">
      <alignment horizontal="center" vertical="center" wrapText="1"/>
    </xf>
    <xf numFmtId="49" fontId="8" fillId="0" borderId="0" xfId="56" applyNumberFormat="1" applyFont="1" applyFill="1" applyAlignment="1" applyProtection="1">
      <alignment horizontal="left" vertical="center"/>
      <protection locked="0"/>
    </xf>
    <xf numFmtId="0" fontId="18" fillId="0" borderId="0" xfId="56" applyFont="1" applyFill="1" applyAlignment="1">
      <alignment vertical="center"/>
    </xf>
    <xf numFmtId="49" fontId="8" fillId="0" borderId="0" xfId="56" applyNumberFormat="1" applyFont="1" applyFill="1" applyAlignment="1">
      <alignment horizontal="left" vertical="center" indent="1"/>
    </xf>
    <xf numFmtId="178" fontId="16" fillId="0" borderId="0" xfId="56" applyNumberFormat="1" applyFont="1" applyFill="1" applyAlignment="1">
      <alignment vertical="center"/>
    </xf>
    <xf numFmtId="178" fontId="8" fillId="0" borderId="0" xfId="56" applyNumberFormat="1" applyFont="1" applyFill="1" applyAlignment="1">
      <alignment horizontal="right" vertical="center"/>
    </xf>
    <xf numFmtId="0" fontId="18" fillId="0" borderId="7" xfId="56" applyFont="1" applyFill="1" applyBorder="1" applyAlignment="1">
      <alignment horizontal="center" vertical="center"/>
    </xf>
    <xf numFmtId="178" fontId="18" fillId="0" borderId="7" xfId="56" applyNumberFormat="1" applyFont="1" applyFill="1" applyBorder="1" applyAlignment="1">
      <alignment horizontal="center" vertical="center"/>
    </xf>
    <xf numFmtId="49" fontId="8" fillId="0" borderId="7" xfId="56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vertical="center" wrapText="1"/>
    </xf>
    <xf numFmtId="178" fontId="24" fillId="0" borderId="7" xfId="56" applyNumberFormat="1" applyFont="1" applyFill="1" applyBorder="1" applyAlignment="1">
      <alignment horizontal="center" vertical="center"/>
    </xf>
    <xf numFmtId="49" fontId="17" fillId="0" borderId="0" xfId="53" applyNumberFormat="1" applyFont="1" applyAlignment="1">
      <alignment horizontal="centerContinuous" vertical="center" wrapText="1"/>
    </xf>
    <xf numFmtId="49" fontId="12" fillId="0" borderId="0" xfId="53" applyNumberFormat="1" applyFont="1" applyAlignment="1">
      <alignment horizontal="centerContinuous" vertical="center" wrapText="1"/>
    </xf>
    <xf numFmtId="3" fontId="1" fillId="0" borderId="7" xfId="57" applyNumberFormat="1" applyFont="1" applyFill="1" applyBorder="1" applyAlignment="1" applyProtection="1">
      <alignment vertical="center" wrapText="1"/>
    </xf>
    <xf numFmtId="0" fontId="1" fillId="0" borderId="7" xfId="57" applyFont="1" applyFill="1" applyBorder="1" applyAlignment="1">
      <alignment vertical="center" wrapText="1"/>
    </xf>
    <xf numFmtId="0" fontId="13" fillId="0" borderId="0" xfId="53" applyFont="1" applyBorder="1" applyAlignment="1">
      <alignment horizontal="center" vertical="center" wrapText="1"/>
    </xf>
    <xf numFmtId="0" fontId="14" fillId="0" borderId="7" xfId="53" applyFont="1" applyBorder="1" applyAlignment="1">
      <alignment horizontal="center" vertical="center" wrapText="1"/>
    </xf>
    <xf numFmtId="177" fontId="13" fillId="0" borderId="7" xfId="53" applyNumberFormat="1" applyFont="1" applyBorder="1" applyAlignment="1">
      <alignment horizontal="right" vertical="center" wrapText="1"/>
    </xf>
    <xf numFmtId="0" fontId="13" fillId="0" borderId="0" xfId="53" applyFont="1" applyBorder="1" applyAlignment="1">
      <alignment wrapText="1"/>
    </xf>
    <xf numFmtId="49" fontId="1" fillId="0" borderId="7" xfId="49" applyNumberFormat="1" applyFont="1" applyFill="1" applyBorder="1" applyAlignment="1">
      <alignment horizontal="center" vertical="center"/>
      <protection locked="0"/>
    </xf>
    <xf numFmtId="49" fontId="14" fillId="0" borderId="7" xfId="49" applyNumberFormat="1" applyFont="1" applyFill="1" applyBorder="1" applyAlignment="1">
      <alignment horizontal="center" vertical="center"/>
      <protection locked="0"/>
    </xf>
    <xf numFmtId="0" fontId="25" fillId="0" borderId="0" xfId="49" applyFont="1" applyFill="1" applyAlignment="1">
      <alignment vertical="top"/>
      <protection locked="0"/>
    </xf>
    <xf numFmtId="0" fontId="17" fillId="0" borderId="0" xfId="49" applyFont="1" applyFill="1" applyAlignment="1">
      <alignment horizontal="center" vertical="top"/>
      <protection locked="0"/>
    </xf>
    <xf numFmtId="0" fontId="12" fillId="0" borderId="0" xfId="49" applyFont="1" applyFill="1" applyAlignment="1">
      <alignment horizontal="center" vertical="top"/>
      <protection locked="0"/>
    </xf>
    <xf numFmtId="178" fontId="12" fillId="0" borderId="0" xfId="49" applyNumberFormat="1" applyFont="1" applyFill="1" applyAlignment="1">
      <alignment horizontal="center" vertical="top"/>
      <protection locked="0"/>
    </xf>
    <xf numFmtId="178" fontId="8" fillId="0" borderId="0" xfId="49" applyNumberFormat="1" applyFont="1" applyFill="1" applyAlignment="1">
      <alignment horizontal="right" vertical="top"/>
      <protection locked="0"/>
    </xf>
    <xf numFmtId="0" fontId="18" fillId="0" borderId="7" xfId="49" applyFont="1" applyFill="1" applyBorder="1" applyAlignment="1">
      <alignment horizontal="center" vertical="center"/>
      <protection locked="0"/>
    </xf>
    <xf numFmtId="178" fontId="18" fillId="0" borderId="7" xfId="49" applyNumberFormat="1" applyFont="1" applyFill="1" applyBorder="1" applyAlignment="1">
      <alignment horizontal="center" vertical="center"/>
      <protection locked="0"/>
    </xf>
    <xf numFmtId="0" fontId="25" fillId="0" borderId="0" xfId="56" applyFont="1" applyFill="1" applyAlignment="1">
      <alignment vertical="center" wrapText="1"/>
    </xf>
    <xf numFmtId="0" fontId="21" fillId="0" borderId="8" xfId="0" applyFont="1" applyFill="1" applyBorder="1" applyAlignment="1">
      <alignment horizontal="left" vertical="center"/>
    </xf>
    <xf numFmtId="0" fontId="1" fillId="0" borderId="7" xfId="57" applyFont="1" applyFill="1" applyBorder="1" applyAlignment="1">
      <alignment horizontal="center" vertical="center" wrapText="1"/>
    </xf>
    <xf numFmtId="179" fontId="13" fillId="0" borderId="0" xfId="49" applyNumberFormat="1" applyFont="1" applyFill="1" applyAlignment="1">
      <alignment vertical="top"/>
      <protection locked="0"/>
    </xf>
    <xf numFmtId="49" fontId="13" fillId="0" borderId="0" xfId="56" applyNumberFormat="1" applyFont="1" applyFill="1" applyAlignment="1"/>
    <xf numFmtId="0" fontId="21" fillId="0" borderId="7" xfId="0" applyFont="1" applyFill="1" applyBorder="1" applyAlignment="1">
      <alignment horizontal="left" vertical="center"/>
    </xf>
    <xf numFmtId="176" fontId="8" fillId="0" borderId="0" xfId="49" applyNumberFormat="1" applyFont="1" applyFill="1" applyAlignment="1">
      <alignment vertical="top"/>
      <protection locked="0"/>
    </xf>
    <xf numFmtId="49" fontId="8" fillId="0" borderId="0" xfId="56" applyNumberFormat="1" applyFont="1" applyFill="1" applyAlignment="1"/>
    <xf numFmtId="0" fontId="1" fillId="0" borderId="11" xfId="57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/>
    </xf>
    <xf numFmtId="0" fontId="27" fillId="5" borderId="10" xfId="57" applyFont="1" applyFill="1" applyBorder="1" applyAlignment="1">
      <alignment horizontal="center" vertical="center" wrapText="1"/>
    </xf>
    <xf numFmtId="0" fontId="27" fillId="5" borderId="8" xfId="57" applyFont="1" applyFill="1" applyBorder="1" applyAlignment="1">
      <alignment horizontal="center" vertical="center" wrapText="1"/>
    </xf>
    <xf numFmtId="178" fontId="25" fillId="0" borderId="0" xfId="49" applyNumberFormat="1" applyFont="1" applyFill="1" applyAlignment="1">
      <alignment vertical="top"/>
      <protection locked="0"/>
    </xf>
    <xf numFmtId="0" fontId="25" fillId="0" borderId="0" xfId="56" applyFont="1" applyFill="1" applyAlignment="1">
      <alignment horizontal="center" vertical="center" wrapText="1"/>
    </xf>
    <xf numFmtId="2" fontId="13" fillId="0" borderId="0" xfId="56" applyNumberFormat="1" applyFont="1" applyFill="1" applyAlignment="1"/>
    <xf numFmtId="178" fontId="13" fillId="0" borderId="0" xfId="49" applyNumberFormat="1" applyFont="1" applyFill="1" applyAlignment="1">
      <alignment vertical="top"/>
      <protection locked="0"/>
    </xf>
    <xf numFmtId="177" fontId="13" fillId="0" borderId="0" xfId="49" applyNumberFormat="1" applyFont="1" applyFill="1" applyAlignment="1">
      <alignment vertical="top"/>
      <protection locked="0"/>
    </xf>
    <xf numFmtId="2" fontId="8" fillId="0" borderId="0" xfId="56" applyNumberFormat="1" applyFont="1" applyFill="1" applyAlignment="1"/>
    <xf numFmtId="49" fontId="13" fillId="0" borderId="0" xfId="56" applyNumberFormat="1" applyFont="1" applyFill="1" applyAlignment="1" applyProtection="1">
      <alignment vertical="center"/>
      <protection locked="0"/>
    </xf>
    <xf numFmtId="2" fontId="13" fillId="0" borderId="0" xfId="56" applyNumberFormat="1" applyFont="1" applyFill="1" applyAlignment="1" applyProtection="1">
      <alignment vertical="center"/>
      <protection locked="0"/>
    </xf>
    <xf numFmtId="49" fontId="8" fillId="0" borderId="0" xfId="56" applyNumberFormat="1" applyFont="1" applyFill="1" applyAlignment="1" applyProtection="1">
      <alignment vertical="center"/>
      <protection locked="0"/>
    </xf>
    <xf numFmtId="2" fontId="8" fillId="0" borderId="0" xfId="56" applyNumberFormat="1" applyFont="1" applyFill="1" applyAlignment="1" applyProtection="1">
      <alignment vertical="center"/>
      <protection locked="0"/>
    </xf>
    <xf numFmtId="0" fontId="21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57" applyFont="1" applyFill="1" applyBorder="1" applyAlignment="1">
      <alignment horizontal="center" vertical="center"/>
    </xf>
    <xf numFmtId="0" fontId="2" fillId="0" borderId="0" xfId="57" applyFont="1" applyFill="1" applyBorder="1" applyAlignment="1">
      <alignment vertical="center"/>
    </xf>
    <xf numFmtId="0" fontId="1" fillId="0" borderId="0" xfId="57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1" fillId="0" borderId="7" xfId="57" applyFont="1" applyFill="1" applyBorder="1" applyAlignment="1">
      <alignment horizontal="right" vertical="center" wrapText="1"/>
    </xf>
    <xf numFmtId="3" fontId="29" fillId="0" borderId="7" xfId="57" applyNumberFormat="1" applyFont="1" applyFill="1" applyBorder="1" applyAlignment="1" applyProtection="1">
      <alignment vertical="center" wrapText="1"/>
    </xf>
    <xf numFmtId="0" fontId="29" fillId="0" borderId="7" xfId="50" applyFont="1" applyFill="1" applyBorder="1" applyAlignment="1">
      <alignment vertical="center" wrapText="1"/>
    </xf>
    <xf numFmtId="0" fontId="1" fillId="0" borderId="11" xfId="57" applyFont="1" applyFill="1" applyBorder="1" applyAlignment="1">
      <alignment horizontal="right" vertical="center" wrapText="1"/>
    </xf>
    <xf numFmtId="0" fontId="29" fillId="0" borderId="7" xfId="57" applyFont="1" applyFill="1" applyBorder="1" applyAlignment="1">
      <alignment horizontal="right" vertical="center" wrapText="1"/>
    </xf>
    <xf numFmtId="0" fontId="27" fillId="2" borderId="10" xfId="57" applyFont="1" applyFill="1" applyBorder="1" applyAlignment="1">
      <alignment horizontal="center" vertical="center" wrapText="1"/>
    </xf>
    <xf numFmtId="0" fontId="27" fillId="2" borderId="8" xfId="57" applyFont="1" applyFill="1" applyBorder="1" applyAlignment="1">
      <alignment horizontal="center" vertical="center" wrapText="1"/>
    </xf>
    <xf numFmtId="0" fontId="1" fillId="0" borderId="8" xfId="57" applyFont="1" applyFill="1" applyBorder="1" applyAlignment="1">
      <alignment horizontal="right" vertical="center" wrapText="1"/>
    </xf>
    <xf numFmtId="3" fontId="1" fillId="0" borderId="10" xfId="57" applyNumberFormat="1" applyFont="1" applyFill="1" applyBorder="1" applyAlignment="1" applyProtection="1">
      <alignment vertical="center" wrapText="1"/>
    </xf>
    <xf numFmtId="0" fontId="30" fillId="0" borderId="0" xfId="55" applyFont="1" applyAlignment="1">
      <alignment horizontal="left" vertical="center" wrapText="1"/>
    </xf>
    <xf numFmtId="0" fontId="8" fillId="0" borderId="0" xfId="55" applyFont="1" applyAlignment="1">
      <alignment horizontal="left" vertical="center" wrapText="1"/>
    </xf>
    <xf numFmtId="49" fontId="17" fillId="0" borderId="0" xfId="53" applyNumberFormat="1" applyFont="1" applyAlignment="1">
      <alignment horizontal="center" vertical="center" wrapText="1"/>
    </xf>
    <xf numFmtId="0" fontId="25" fillId="0" borderId="7" xfId="53" applyFont="1" applyBorder="1" applyAlignment="1">
      <alignment horizontal="center" vertical="center" wrapText="1"/>
    </xf>
    <xf numFmtId="0" fontId="25" fillId="0" borderId="7" xfId="53" applyFont="1" applyBorder="1" applyAlignment="1">
      <alignment horizontal="left" vertical="center" wrapText="1"/>
    </xf>
    <xf numFmtId="0" fontId="0" fillId="0" borderId="7" xfId="0" applyBorder="1">
      <alignment vertical="center"/>
    </xf>
    <xf numFmtId="0" fontId="31" fillId="0" borderId="10" xfId="53" applyFont="1" applyBorder="1" applyAlignment="1">
      <alignment horizontal="center" vertical="center" wrapText="1"/>
    </xf>
    <xf numFmtId="0" fontId="16" fillId="0" borderId="0" xfId="53" applyFont="1" applyAlignment="1">
      <alignment horizontal="left" vertical="center" wrapText="1"/>
    </xf>
    <xf numFmtId="0" fontId="25" fillId="0" borderId="7" xfId="53" applyFont="1" applyBorder="1" applyAlignment="1">
      <alignment horizontal="right" vertical="center" wrapText="1"/>
    </xf>
    <xf numFmtId="0" fontId="25" fillId="0" borderId="0" xfId="53" applyFont="1" applyAlignment="1">
      <alignment horizontal="center" vertical="center" wrapText="1"/>
    </xf>
    <xf numFmtId="1" fontId="18" fillId="0" borderId="7" xfId="53" applyNumberFormat="1" applyFont="1" applyBorder="1" applyAlignment="1" applyProtection="1">
      <alignment horizontal="right" vertical="center" wrapText="1"/>
      <protection locked="0"/>
    </xf>
    <xf numFmtId="0" fontId="30" fillId="0" borderId="0" xfId="55" applyFont="1" applyBorder="1" applyAlignment="1">
      <alignment horizontal="left" vertical="center"/>
    </xf>
    <xf numFmtId="0" fontId="8" fillId="0" borderId="7" xfId="49" applyNumberFormat="1" applyFont="1" applyFill="1" applyBorder="1" applyAlignment="1">
      <alignment horizontal="center" vertical="center"/>
      <protection locked="0"/>
    </xf>
    <xf numFmtId="0" fontId="13" fillId="0" borderId="7" xfId="49" applyNumberFormat="1" applyFont="1" applyFill="1" applyBorder="1" applyAlignment="1">
      <alignment horizontal="center" vertical="center"/>
      <protection locked="0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top"/>
    </xf>
    <xf numFmtId="0" fontId="33" fillId="0" borderId="0" xfId="0" applyFont="1" applyFill="1" applyAlignment="1">
      <alignment horizontal="right" vertical="top"/>
    </xf>
    <xf numFmtId="0" fontId="34" fillId="0" borderId="0" xfId="0" applyFont="1" applyFill="1" applyAlignment="1">
      <alignment vertical="center" wrapText="1"/>
    </xf>
    <xf numFmtId="49" fontId="35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36" fillId="3" borderId="0" xfId="0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wrapText="1"/>
    </xf>
    <xf numFmtId="178" fontId="37" fillId="0" borderId="0" xfId="0" applyNumberFormat="1" applyFont="1" applyFill="1" applyAlignment="1">
      <alignment horizontal="right" vertical="center" wrapText="1"/>
    </xf>
    <xf numFmtId="0" fontId="32" fillId="0" borderId="9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right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left" vertical="center"/>
    </xf>
    <xf numFmtId="0" fontId="39" fillId="0" borderId="7" xfId="0" applyFont="1" applyFill="1" applyBorder="1" applyAlignment="1">
      <alignment horizontal="left" vertical="top"/>
    </xf>
    <xf numFmtId="0" fontId="39" fillId="0" borderId="7" xfId="0" applyFont="1" applyFill="1" applyBorder="1" applyAlignment="1">
      <alignment horizontal="right" vertical="top"/>
    </xf>
    <xf numFmtId="0" fontId="33" fillId="0" borderId="7" xfId="0" applyFont="1" applyFill="1" applyBorder="1" applyAlignment="1">
      <alignment horizontal="left" vertical="top"/>
    </xf>
    <xf numFmtId="0" fontId="32" fillId="0" borderId="7" xfId="0" applyFont="1" applyFill="1" applyBorder="1" applyAlignment="1">
      <alignment horizontal="right" vertical="center"/>
    </xf>
    <xf numFmtId="0" fontId="39" fillId="0" borderId="7" xfId="0" applyFont="1" applyFill="1" applyBorder="1" applyAlignment="1">
      <alignment horizontal="center" vertical="top"/>
    </xf>
    <xf numFmtId="0" fontId="40" fillId="0" borderId="0" xfId="55" applyFont="1" applyFill="1" applyBorder="1" applyAlignment="1">
      <alignment horizontal="left" vertical="center"/>
    </xf>
    <xf numFmtId="49" fontId="41" fillId="0" borderId="0" xfId="49" applyNumberFormat="1" applyFont="1" applyFill="1" applyAlignment="1">
      <alignment horizontal="left" vertical="top"/>
      <protection locked="0"/>
    </xf>
    <xf numFmtId="49" fontId="42" fillId="0" borderId="11" xfId="49" applyNumberFormat="1" applyFont="1" applyFill="1" applyBorder="1" applyAlignment="1">
      <alignment horizontal="center" vertical="center"/>
      <protection locked="0"/>
    </xf>
    <xf numFmtId="0" fontId="13" fillId="0" borderId="11" xfId="49" applyFont="1" applyFill="1" applyBorder="1" applyAlignment="1">
      <alignment horizontal="center" vertical="center"/>
      <protection locked="0"/>
    </xf>
    <xf numFmtId="178" fontId="13" fillId="0" borderId="11" xfId="49" applyNumberFormat="1" applyFont="1" applyFill="1" applyBorder="1" applyAlignment="1">
      <alignment horizontal="center" vertical="center"/>
      <protection locked="0"/>
    </xf>
    <xf numFmtId="0" fontId="33" fillId="0" borderId="7" xfId="0" applyFont="1" applyFill="1" applyBorder="1" applyAlignment="1">
      <alignment horizontal="right" vertical="top"/>
    </xf>
    <xf numFmtId="0" fontId="32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top"/>
      <protection locked="0"/>
    </xf>
    <xf numFmtId="0" fontId="0" fillId="0" borderId="0" xfId="0" applyFont="1" applyFill="1" applyBorder="1" applyAlignment="1">
      <alignment vertical="center"/>
    </xf>
    <xf numFmtId="0" fontId="43" fillId="0" borderId="0" xfId="0" applyFont="1" applyFill="1" applyBorder="1" applyAlignment="1" applyProtection="1">
      <alignment vertical="top"/>
      <protection locked="0"/>
    </xf>
    <xf numFmtId="0" fontId="44" fillId="0" borderId="0" xfId="0" applyFont="1" applyFill="1" applyBorder="1" applyAlignment="1" applyProtection="1">
      <alignment vertical="top"/>
      <protection locked="0"/>
    </xf>
    <xf numFmtId="0" fontId="0" fillId="0" borderId="0" xfId="0" applyFill="1" applyBorder="1" applyAlignment="1">
      <alignment vertical="center"/>
    </xf>
    <xf numFmtId="0" fontId="32" fillId="0" borderId="0" xfId="0" applyFont="1" applyFill="1" applyBorder="1" applyAlignment="1" applyProtection="1">
      <alignment vertical="top"/>
      <protection locked="0"/>
    </xf>
    <xf numFmtId="0" fontId="32" fillId="0" borderId="0" xfId="0" applyFont="1" applyFill="1" applyBorder="1" applyAlignment="1" applyProtection="1">
      <alignment horizontal="right" vertical="top"/>
      <protection locked="0"/>
    </xf>
    <xf numFmtId="0" fontId="45" fillId="6" borderId="7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7" xfId="0" applyFont="1" applyFill="1" applyBorder="1" applyAlignment="1">
      <alignment vertical="center"/>
    </xf>
    <xf numFmtId="177" fontId="32" fillId="0" borderId="7" xfId="0" applyNumberFormat="1" applyFont="1" applyFill="1" applyBorder="1" applyAlignment="1">
      <alignment horizontal="right" vertical="center" wrapText="1"/>
    </xf>
    <xf numFmtId="0" fontId="45" fillId="7" borderId="10" xfId="0" applyFont="1" applyFill="1" applyBorder="1" applyAlignment="1">
      <alignment horizontal="center" vertical="center"/>
    </xf>
    <xf numFmtId="177" fontId="39" fillId="7" borderId="7" xfId="0" applyNumberFormat="1" applyFont="1" applyFill="1" applyBorder="1" applyAlignment="1">
      <alignment horizontal="center" vertical="center"/>
    </xf>
    <xf numFmtId="2" fontId="46" fillId="0" borderId="0" xfId="0" applyNumberFormat="1" applyFont="1" applyFill="1" applyBorder="1" applyAlignment="1" applyProtection="1">
      <alignment vertical="center"/>
      <protection locked="0"/>
    </xf>
    <xf numFmtId="0" fontId="47" fillId="0" borderId="0" xfId="51" applyFont="1" applyFill="1" applyBorder="1" applyAlignment="1"/>
    <xf numFmtId="0" fontId="48" fillId="0" borderId="0" xfId="51" applyFont="1" applyFill="1" applyBorder="1" applyAlignment="1">
      <alignment horizontal="center"/>
    </xf>
    <xf numFmtId="0" fontId="49" fillId="0" borderId="0" xfId="51" applyFont="1" applyFill="1" applyBorder="1" applyAlignment="1"/>
    <xf numFmtId="0" fontId="4" fillId="0" borderId="0" xfId="51" applyFont="1" applyFill="1" applyBorder="1" applyAlignment="1"/>
    <xf numFmtId="1" fontId="2" fillId="0" borderId="0" xfId="51" applyNumberFormat="1" applyFont="1" applyFill="1" applyBorder="1" applyAlignment="1" applyProtection="1">
      <alignment horizontal="center" vertical="center"/>
      <protection locked="0"/>
    </xf>
    <xf numFmtId="58" fontId="49" fillId="0" borderId="0" xfId="54" applyNumberFormat="1" applyFont="1" applyFill="1" applyBorder="1" applyAlignment="1">
      <alignment horizontal="left" vertical="center"/>
    </xf>
    <xf numFmtId="0" fontId="4" fillId="0" borderId="0" xfId="51" applyFont="1" applyFill="1" applyBorder="1" applyAlignment="1">
      <alignment horizontal="right" vertical="center"/>
    </xf>
    <xf numFmtId="1" fontId="48" fillId="2" borderId="7" xfId="51" applyNumberFormat="1" applyFont="1" applyFill="1" applyBorder="1" applyAlignment="1" applyProtection="1">
      <alignment horizontal="center" vertical="center" wrapText="1"/>
      <protection locked="0"/>
    </xf>
    <xf numFmtId="176" fontId="48" fillId="2" borderId="7" xfId="51" applyNumberFormat="1" applyFont="1" applyFill="1" applyBorder="1" applyAlignment="1">
      <alignment horizontal="center" vertical="center" wrapText="1"/>
    </xf>
    <xf numFmtId="1" fontId="31" fillId="6" borderId="10" xfId="51" applyNumberFormat="1" applyFont="1" applyFill="1" applyBorder="1" applyAlignment="1" applyProtection="1">
      <alignment vertical="center"/>
      <protection locked="0"/>
    </xf>
    <xf numFmtId="178" fontId="31" fillId="6" borderId="8" xfId="51" applyNumberFormat="1" applyFont="1" applyFill="1" applyBorder="1" applyAlignment="1">
      <alignment horizontal="right" vertical="center"/>
    </xf>
    <xf numFmtId="1" fontId="1" fillId="0" borderId="10" xfId="51" applyNumberFormat="1" applyFont="1" applyFill="1" applyBorder="1" applyAlignment="1" applyProtection="1">
      <alignment vertical="center"/>
      <protection locked="0"/>
    </xf>
    <xf numFmtId="178" fontId="1" fillId="0" borderId="8" xfId="51" applyNumberFormat="1" applyFont="1" applyFill="1" applyBorder="1" applyAlignment="1">
      <alignment horizontal="right" vertical="center"/>
    </xf>
    <xf numFmtId="1" fontId="1" fillId="0" borderId="12" xfId="51" applyNumberFormat="1" applyFont="1" applyFill="1" applyBorder="1" applyAlignment="1" applyProtection="1">
      <alignment vertical="center"/>
      <protection locked="0"/>
    </xf>
    <xf numFmtId="178" fontId="4" fillId="0" borderId="7" xfId="52" applyNumberFormat="1" applyFont="1" applyFill="1" applyBorder="1" applyAlignment="1" applyProtection="1">
      <alignment horizontal="right" vertical="center"/>
      <protection locked="0"/>
    </xf>
    <xf numFmtId="177" fontId="1" fillId="0" borderId="10" xfId="51" applyNumberFormat="1" applyFont="1" applyFill="1" applyBorder="1" applyAlignment="1" applyProtection="1">
      <alignment horizontal="left" vertical="center"/>
      <protection locked="0"/>
    </xf>
    <xf numFmtId="0" fontId="1" fillId="0" borderId="10" xfId="51" applyFont="1" applyFill="1" applyBorder="1" applyAlignment="1">
      <alignment vertical="center"/>
    </xf>
    <xf numFmtId="0" fontId="1" fillId="0" borderId="13" xfId="51" applyFont="1" applyFill="1" applyBorder="1" applyAlignment="1">
      <alignment vertical="center"/>
    </xf>
    <xf numFmtId="178" fontId="1" fillId="0" borderId="14" xfId="51" applyNumberFormat="1" applyFont="1" applyFill="1" applyBorder="1" applyAlignment="1">
      <alignment horizontal="right" vertical="center"/>
    </xf>
    <xf numFmtId="0" fontId="1" fillId="0" borderId="7" xfId="51" applyFont="1" applyFill="1" applyBorder="1" applyAlignment="1">
      <alignment vertical="center"/>
    </xf>
    <xf numFmtId="178" fontId="1" fillId="0" borderId="7" xfId="51" applyNumberFormat="1" applyFont="1" applyFill="1" applyBorder="1" applyAlignment="1">
      <alignment horizontal="right" vertical="center"/>
    </xf>
    <xf numFmtId="0" fontId="31" fillId="2" borderId="12" xfId="51" applyFont="1" applyFill="1" applyBorder="1" applyAlignment="1">
      <alignment horizontal="center" vertical="center"/>
    </xf>
    <xf numFmtId="178" fontId="31" fillId="2" borderId="8" xfId="51" applyNumberFormat="1" applyFont="1" applyFill="1" applyBorder="1" applyAlignment="1">
      <alignment horizontal="right" vertical="center"/>
    </xf>
    <xf numFmtId="0" fontId="32" fillId="0" borderId="7" xfId="0" applyFont="1" applyFill="1" applyBorder="1" applyAlignment="1" quotePrefix="1">
      <alignment horizontal="lef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功能分类1212zhangl" xfId="49"/>
    <cellStyle name="常规_11年基金预算" xfId="50"/>
    <cellStyle name="常规_丰润区2003年收支平衡情况表" xfId="51"/>
    <cellStyle name="常规_07功能方案" xfId="52"/>
    <cellStyle name="常规_2013.1.人代会报告附表" xfId="53"/>
    <cellStyle name="常规_08年09年预测" xfId="54"/>
    <cellStyle name="常规_人代会报告附表（定）曹铂0103" xfId="55"/>
    <cellStyle name="常规 3" xfId="56"/>
    <cellStyle name="常规_2015年预算调整报表" xfId="57"/>
    <cellStyle name="常规 2" xfId="58"/>
    <cellStyle name="常规_社保基金预算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33891;&#22269;&#27704;\2011&#24180;&#39044;&#31639;\&#39044;&#31639;&#23433;&#25490;\2007\&#36130;&#25919;&#36816;&#34892;&#20998;&#26512;\08\&#20998;&#26512;&#29992;&#34920;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&#33891;&#22269;&#27704;\2011&#24180;&#39044;&#31639;\&#39044;&#31639;&#23433;&#25490;\&#20065;&#38215;&#26376;&#25253;\&#25910;&#25903;&#26376;&#25253;\2007&#20065;&#38215;&#26376;&#25253;\2007-02\&#37325;&#28857;&#31246;&#28304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enovo\Desktop\2015&#24180;\2015&#24066;&#23616;&#25253;&#34920;\2015&#24180;&#39044;&#31639;&#34920;&#26684;&#65288;&#20016;&#2807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394 2015年预算表格--11项基金调入公共预算.xls)"/>
      <sheetName val="表三"/>
      <sheetName val="表四"/>
      <sheetName val="表五"/>
      <sheetName val="表六"/>
      <sheetName val="表七"/>
      <sheetName val="表八"/>
      <sheetName val="表九"/>
      <sheetName val="表十"/>
      <sheetName val="附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tabSelected="1" workbookViewId="0">
      <pane ySplit="5" topLeftCell="A22" activePane="bottomLeft" state="frozen"/>
      <selection/>
      <selection pane="bottomLeft" activeCell="D28" sqref="D28"/>
    </sheetView>
  </sheetViews>
  <sheetFormatPr defaultColWidth="7.88333333333333" defaultRowHeight="14.25" outlineLevelCol="1"/>
  <cols>
    <col min="1" max="1" width="40.3833333333333" style="231" customWidth="1"/>
    <col min="2" max="2" width="29" style="231" customWidth="1"/>
    <col min="3" max="16383" width="7.88333333333333" style="219"/>
  </cols>
  <sheetData>
    <row r="1" spans="1:1">
      <c r="A1" s="231" t="s">
        <v>0</v>
      </c>
    </row>
    <row r="2" s="219" customFormat="1" ht="30.95" customHeight="1" spans="1:2">
      <c r="A2" s="232" t="s">
        <v>1</v>
      </c>
      <c r="B2" s="232"/>
    </row>
    <row r="3" s="228" customFormat="1" ht="21.95" customHeight="1" spans="1:2">
      <c r="A3" s="233"/>
      <c r="B3" s="234" t="s">
        <v>2</v>
      </c>
    </row>
    <row r="4" s="229" customFormat="1" ht="21" customHeight="1" spans="1:2">
      <c r="A4" s="235" t="s">
        <v>3</v>
      </c>
      <c r="B4" s="236" t="s">
        <v>4</v>
      </c>
    </row>
    <row r="5" s="230" customFormat="1" ht="21" customHeight="1" spans="1:2">
      <c r="A5" s="237" t="s">
        <v>5</v>
      </c>
      <c r="B5" s="238">
        <f>SUM(B6:B19)-B10</f>
        <v>169800.190476191</v>
      </c>
    </row>
    <row r="6" s="228" customFormat="1" ht="21" customHeight="1" spans="1:2">
      <c r="A6" s="239" t="s">
        <v>6</v>
      </c>
      <c r="B6" s="240">
        <v>55496.1428571429</v>
      </c>
    </row>
    <row r="7" s="228" customFormat="1" ht="21" customHeight="1" spans="1:2">
      <c r="A7" s="241" t="s">
        <v>7</v>
      </c>
      <c r="B7" s="240">
        <v>4649</v>
      </c>
    </row>
    <row r="8" s="228" customFormat="1" ht="21" customHeight="1" spans="1:2">
      <c r="A8" s="239" t="s">
        <v>8</v>
      </c>
      <c r="B8" s="240">
        <v>3443.33333333333</v>
      </c>
    </row>
    <row r="9" s="228" customFormat="1" ht="21" customHeight="1" spans="1:2">
      <c r="A9" s="239" t="s">
        <v>9</v>
      </c>
      <c r="B9" s="240">
        <v>3525.71428571429</v>
      </c>
    </row>
    <row r="10" s="228" customFormat="1" ht="21" customHeight="1" spans="1:2">
      <c r="A10" s="239" t="s">
        <v>10</v>
      </c>
      <c r="B10" s="240">
        <v>1064</v>
      </c>
    </row>
    <row r="11" s="228" customFormat="1" ht="21" customHeight="1" spans="1:2">
      <c r="A11" s="239" t="s">
        <v>11</v>
      </c>
      <c r="B11" s="240">
        <v>13636</v>
      </c>
    </row>
    <row r="12" s="228" customFormat="1" ht="21" customHeight="1" spans="1:2">
      <c r="A12" s="239" t="s">
        <v>12</v>
      </c>
      <c r="B12" s="240">
        <v>11157</v>
      </c>
    </row>
    <row r="13" s="228" customFormat="1" ht="21" customHeight="1" spans="1:2">
      <c r="A13" s="239" t="s">
        <v>13</v>
      </c>
      <c r="B13" s="242">
        <v>15496</v>
      </c>
    </row>
    <row r="14" s="228" customFormat="1" ht="21" customHeight="1" spans="1:2">
      <c r="A14" s="239" t="s">
        <v>14</v>
      </c>
      <c r="B14" s="242">
        <v>28926</v>
      </c>
    </row>
    <row r="15" s="228" customFormat="1" ht="21" customHeight="1" spans="1:2">
      <c r="A15" s="239" t="s">
        <v>15</v>
      </c>
      <c r="B15" s="242">
        <v>5165</v>
      </c>
    </row>
    <row r="16" s="228" customFormat="1" ht="21" customHeight="1" spans="1:2">
      <c r="A16" s="243" t="s">
        <v>16</v>
      </c>
      <c r="B16" s="242">
        <v>8264</v>
      </c>
    </row>
    <row r="17" s="228" customFormat="1" ht="21" customHeight="1" spans="1:2">
      <c r="A17" s="244" t="s">
        <v>17</v>
      </c>
      <c r="B17" s="240">
        <v>2893</v>
      </c>
    </row>
    <row r="18" s="228" customFormat="1" ht="21" customHeight="1" spans="1:2">
      <c r="A18" s="244" t="s">
        <v>18</v>
      </c>
      <c r="B18" s="240">
        <v>16529</v>
      </c>
    </row>
    <row r="19" s="228" customFormat="1" ht="21" customHeight="1" spans="1:2">
      <c r="A19" s="244" t="s">
        <v>19</v>
      </c>
      <c r="B19" s="240">
        <v>620</v>
      </c>
    </row>
    <row r="20" s="230" customFormat="1" ht="21" customHeight="1" spans="1:2">
      <c r="A20" s="237" t="s">
        <v>20</v>
      </c>
      <c r="B20" s="238">
        <f>B21+B26+B27+B28+B29+B30+B31</f>
        <v>150200</v>
      </c>
    </row>
    <row r="21" s="228" customFormat="1" ht="21" customHeight="1" spans="1:2">
      <c r="A21" s="245" t="s">
        <v>21</v>
      </c>
      <c r="B21" s="246">
        <v>8271</v>
      </c>
    </row>
    <row r="22" s="228" customFormat="1" ht="21" customHeight="1" spans="1:2">
      <c r="A22" s="247" t="s">
        <v>22</v>
      </c>
      <c r="B22" s="248">
        <v>4600</v>
      </c>
    </row>
    <row r="23" s="228" customFormat="1" ht="21" customHeight="1" spans="1:2">
      <c r="A23" s="247" t="s">
        <v>23</v>
      </c>
      <c r="B23" s="248">
        <v>1500</v>
      </c>
    </row>
    <row r="24" s="228" customFormat="1" ht="21" customHeight="1" spans="1:2">
      <c r="A24" s="247" t="s">
        <v>24</v>
      </c>
      <c r="B24" s="248">
        <v>2000</v>
      </c>
    </row>
    <row r="25" s="228" customFormat="1" ht="21" customHeight="1" spans="1:2">
      <c r="A25" s="247" t="s">
        <v>25</v>
      </c>
      <c r="B25" s="248">
        <v>171</v>
      </c>
    </row>
    <row r="26" s="228" customFormat="1" ht="21" customHeight="1" spans="1:2">
      <c r="A26" s="247" t="s">
        <v>26</v>
      </c>
      <c r="B26" s="248">
        <v>4643</v>
      </c>
    </row>
    <row r="27" s="228" customFormat="1" ht="21" customHeight="1" spans="1:2">
      <c r="A27" s="247" t="s">
        <v>27</v>
      </c>
      <c r="B27" s="248">
        <v>8967</v>
      </c>
    </row>
    <row r="28" s="228" customFormat="1" ht="21" customHeight="1" spans="1:2">
      <c r="A28" s="247" t="s">
        <v>28</v>
      </c>
      <c r="B28" s="248"/>
    </row>
    <row r="29" s="228" customFormat="1" ht="21" customHeight="1" spans="1:2">
      <c r="A29" s="247" t="s">
        <v>29</v>
      </c>
      <c r="B29" s="248">
        <v>127922</v>
      </c>
    </row>
    <row r="30" s="228" customFormat="1" ht="21" customHeight="1" spans="1:2">
      <c r="A30" s="247" t="s">
        <v>30</v>
      </c>
      <c r="B30" s="248">
        <v>397</v>
      </c>
    </row>
    <row r="31" s="228" customFormat="1" ht="21" customHeight="1" spans="1:2">
      <c r="A31" s="247" t="s">
        <v>31</v>
      </c>
      <c r="B31" s="248"/>
    </row>
    <row r="32" s="230" customFormat="1" ht="21" customHeight="1" spans="1:2">
      <c r="A32" s="249" t="s">
        <v>32</v>
      </c>
      <c r="B32" s="250">
        <f>B20+B5</f>
        <v>320000.190476191</v>
      </c>
    </row>
  </sheetData>
  <mergeCells count="1">
    <mergeCell ref="A2:B2"/>
  </mergeCells>
  <pageMargins left="1.02361111111111" right="0.279166666666667" top="1.01944444444444" bottom="0.979861111111111" header="0.511805555555556" footer="0.708333333333333"/>
  <pageSetup paperSize="9" firstPageNumber="20" orientation="portrait" useFirstPageNumber="1" horizontalDpi="600" verticalDpi="600"/>
  <headerFooter alignWithMargins="0" scaleWithDoc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"/>
  <sheetViews>
    <sheetView workbookViewId="0">
      <pane ySplit="4" topLeftCell="A28" activePane="bottomLeft" state="frozen"/>
      <selection/>
      <selection pane="bottomLeft" activeCell="AC29" sqref="AC29"/>
    </sheetView>
  </sheetViews>
  <sheetFormatPr defaultColWidth="7" defaultRowHeight="15"/>
  <cols>
    <col min="1" max="1" width="14.3833333333333" style="71" customWidth="1"/>
    <col min="2" max="2" width="46.6333333333333" style="18" customWidth="1"/>
    <col min="3" max="3" width="13" style="92" customWidth="1"/>
    <col min="4" max="4" width="10.3833333333333" style="18" hidden="1" customWidth="1"/>
    <col min="5" max="5" width="9.63333333333333" style="20" hidden="1" customWidth="1"/>
    <col min="6" max="6" width="8.13333333333333" style="20" hidden="1" customWidth="1"/>
    <col min="7" max="7" width="9.63333333333333" style="72" hidden="1" customWidth="1"/>
    <col min="8" max="8" width="17.5" style="72" hidden="1" customWidth="1"/>
    <col min="9" max="9" width="12.5" style="73" hidden="1" customWidth="1"/>
    <col min="10" max="10" width="7" style="74" hidden="1" customWidth="1"/>
    <col min="11" max="12" width="7" style="20" hidden="1" customWidth="1"/>
    <col min="13" max="13" width="13.8833333333333" style="20" hidden="1" customWidth="1"/>
    <col min="14" max="14" width="7.88333333333333" style="20" hidden="1" customWidth="1"/>
    <col min="15" max="15" width="9.5" style="20" hidden="1" customWidth="1"/>
    <col min="16" max="16" width="6.88333333333333" style="20" hidden="1" customWidth="1"/>
    <col min="17" max="17" width="9" style="20" hidden="1" customWidth="1"/>
    <col min="18" max="18" width="5.88333333333333" style="20" hidden="1" customWidth="1"/>
    <col min="19" max="19" width="5.25" style="20" hidden="1" customWidth="1"/>
    <col min="20" max="20" width="6.5" style="20" hidden="1" customWidth="1"/>
    <col min="21" max="22" width="7" style="20" hidden="1" customWidth="1"/>
    <col min="23" max="23" width="10.6333333333333" style="20" hidden="1" customWidth="1"/>
    <col min="24" max="24" width="10.5" style="20" hidden="1" customWidth="1"/>
    <col min="25" max="25" width="7" style="20" hidden="1" customWidth="1"/>
    <col min="26" max="16384" width="7" style="20"/>
  </cols>
  <sheetData>
    <row r="1" ht="20.25" customHeight="1" spans="1:1">
      <c r="A1" s="22" t="s">
        <v>190</v>
      </c>
    </row>
    <row r="2" ht="22.5" spans="1:9">
      <c r="A2" s="128" t="s">
        <v>191</v>
      </c>
      <c r="B2" s="129"/>
      <c r="C2" s="130"/>
      <c r="G2" s="20"/>
      <c r="H2" s="20"/>
      <c r="I2" s="20"/>
    </row>
    <row r="3" s="18" customFormat="1" spans="1:13">
      <c r="A3" s="71"/>
      <c r="C3" s="131" t="s">
        <v>65</v>
      </c>
      <c r="E3" s="18">
        <v>12.11</v>
      </c>
      <c r="G3" s="18">
        <v>12.22</v>
      </c>
      <c r="J3" s="92"/>
      <c r="M3" s="18">
        <v>1.2</v>
      </c>
    </row>
    <row r="4" s="127" customFormat="1" ht="43.5" customHeight="1" spans="1:15">
      <c r="A4" s="77" t="s">
        <v>71</v>
      </c>
      <c r="B4" s="132" t="s">
        <v>35</v>
      </c>
      <c r="C4" s="133" t="s">
        <v>131</v>
      </c>
      <c r="G4" s="134" t="s">
        <v>71</v>
      </c>
      <c r="H4" s="134" t="s">
        <v>192</v>
      </c>
      <c r="I4" s="134" t="s">
        <v>37</v>
      </c>
      <c r="J4" s="146"/>
      <c r="M4" s="134" t="s">
        <v>71</v>
      </c>
      <c r="N4" s="147" t="s">
        <v>192</v>
      </c>
      <c r="O4" s="134" t="s">
        <v>37</v>
      </c>
    </row>
    <row r="5" s="127" customFormat="1" ht="35" customHeight="1" spans="1:15">
      <c r="A5" s="135">
        <v>206</v>
      </c>
      <c r="B5" s="119" t="s">
        <v>165</v>
      </c>
      <c r="C5" s="136"/>
      <c r="G5" s="134"/>
      <c r="H5" s="134"/>
      <c r="I5" s="134"/>
      <c r="J5" s="146"/>
      <c r="M5" s="134"/>
      <c r="N5" s="147"/>
      <c r="O5" s="134"/>
    </row>
    <row r="6" s="78" customFormat="1" ht="35" customHeight="1" spans="1:25">
      <c r="A6" s="135">
        <v>207</v>
      </c>
      <c r="B6" s="119" t="s">
        <v>166</v>
      </c>
      <c r="C6" s="136">
        <v>14</v>
      </c>
      <c r="D6" s="137"/>
      <c r="E6" s="137">
        <v>135.6</v>
      </c>
      <c r="G6" s="138" t="s">
        <v>193</v>
      </c>
      <c r="H6" s="138" t="s">
        <v>194</v>
      </c>
      <c r="I6" s="148">
        <v>135.6</v>
      </c>
      <c r="J6" s="149">
        <f>G6-A6</f>
        <v>2009992</v>
      </c>
      <c r="K6" s="150">
        <f>I6-C6</f>
        <v>121.6</v>
      </c>
      <c r="L6" s="150"/>
      <c r="M6" s="138" t="s">
        <v>193</v>
      </c>
      <c r="N6" s="138" t="s">
        <v>194</v>
      </c>
      <c r="O6" s="148">
        <v>135.6</v>
      </c>
      <c r="P6" s="149">
        <f>M6-A6</f>
        <v>2009992</v>
      </c>
      <c r="Q6" s="150">
        <f>O6-C6</f>
        <v>121.6</v>
      </c>
      <c r="U6" s="152" t="s">
        <v>193</v>
      </c>
      <c r="V6" s="152" t="s">
        <v>194</v>
      </c>
      <c r="W6" s="153">
        <v>135.6</v>
      </c>
      <c r="X6" s="78">
        <f>C6-W6</f>
        <v>-121.6</v>
      </c>
      <c r="Y6" s="78">
        <f>U6-A6</f>
        <v>2009992</v>
      </c>
    </row>
    <row r="7" s="18" customFormat="1" ht="35" customHeight="1" spans="1:25">
      <c r="A7" s="139">
        <v>208</v>
      </c>
      <c r="B7" s="119" t="s">
        <v>167</v>
      </c>
      <c r="C7" s="136"/>
      <c r="D7" s="19">
        <v>105429</v>
      </c>
      <c r="E7" s="140">
        <v>595734.14</v>
      </c>
      <c r="F7" s="18">
        <f>104401+13602</f>
        <v>118003</v>
      </c>
      <c r="G7" s="141" t="s">
        <v>118</v>
      </c>
      <c r="H7" s="141" t="s">
        <v>195</v>
      </c>
      <c r="I7" s="151">
        <v>596221.15</v>
      </c>
      <c r="J7" s="92">
        <f>G7-A7</f>
        <v>-7</v>
      </c>
      <c r="K7" s="19">
        <f>I7-C7</f>
        <v>596221.15</v>
      </c>
      <c r="L7" s="19">
        <v>75943</v>
      </c>
      <c r="M7" s="141" t="s">
        <v>118</v>
      </c>
      <c r="N7" s="141" t="s">
        <v>195</v>
      </c>
      <c r="O7" s="151">
        <v>643048.95</v>
      </c>
      <c r="P7" s="92">
        <f>M7-A7</f>
        <v>-7</v>
      </c>
      <c r="Q7" s="19">
        <f>O7-C7</f>
        <v>643048.95</v>
      </c>
      <c r="S7" s="18">
        <v>717759</v>
      </c>
      <c r="U7" s="154" t="s">
        <v>118</v>
      </c>
      <c r="V7" s="154" t="s">
        <v>195</v>
      </c>
      <c r="W7" s="155">
        <v>659380.53</v>
      </c>
      <c r="X7" s="18">
        <f>C7-W7</f>
        <v>-659380.53</v>
      </c>
      <c r="Y7" s="18">
        <f>U7-A7</f>
        <v>-7</v>
      </c>
    </row>
    <row r="8" s="18" customFormat="1" ht="35" customHeight="1" spans="1:25">
      <c r="A8" s="139">
        <v>211</v>
      </c>
      <c r="B8" s="119" t="s">
        <v>168</v>
      </c>
      <c r="C8" s="136"/>
      <c r="D8" s="19"/>
      <c r="E8" s="19">
        <v>7616.62</v>
      </c>
      <c r="G8" s="141" t="s">
        <v>196</v>
      </c>
      <c r="H8" s="141" t="s">
        <v>197</v>
      </c>
      <c r="I8" s="151">
        <v>7616.62</v>
      </c>
      <c r="J8" s="92">
        <f>G8-A8</f>
        <v>19890</v>
      </c>
      <c r="K8" s="19">
        <f>I8-C8</f>
        <v>7616.62</v>
      </c>
      <c r="L8" s="19"/>
      <c r="M8" s="141" t="s">
        <v>196</v>
      </c>
      <c r="N8" s="141" t="s">
        <v>197</v>
      </c>
      <c r="O8" s="151">
        <v>7749.58</v>
      </c>
      <c r="P8" s="92">
        <f>M8-A8</f>
        <v>19890</v>
      </c>
      <c r="Q8" s="19">
        <f>O8-C8</f>
        <v>7749.58</v>
      </c>
      <c r="U8" s="154" t="s">
        <v>196</v>
      </c>
      <c r="V8" s="154" t="s">
        <v>197</v>
      </c>
      <c r="W8" s="155">
        <v>8475.47</v>
      </c>
      <c r="X8" s="18">
        <f>C8-W8</f>
        <v>-8475.47</v>
      </c>
      <c r="Y8" s="18">
        <f>U8-A8</f>
        <v>19890</v>
      </c>
    </row>
    <row r="9" s="18" customFormat="1" ht="35" customHeight="1" spans="1:25">
      <c r="A9" s="139">
        <v>212</v>
      </c>
      <c r="B9" s="119" t="s">
        <v>169</v>
      </c>
      <c r="C9" s="136">
        <v>56274</v>
      </c>
      <c r="D9" s="19"/>
      <c r="E9" s="19">
        <v>3922.87</v>
      </c>
      <c r="G9" s="141" t="s">
        <v>198</v>
      </c>
      <c r="H9" s="141" t="s">
        <v>199</v>
      </c>
      <c r="I9" s="151">
        <v>3922.87</v>
      </c>
      <c r="J9" s="92">
        <f>G9-A9</f>
        <v>2009889</v>
      </c>
      <c r="K9" s="19">
        <f>I9-C9</f>
        <v>-52351.13</v>
      </c>
      <c r="L9" s="19">
        <v>750</v>
      </c>
      <c r="M9" s="141" t="s">
        <v>198</v>
      </c>
      <c r="N9" s="141" t="s">
        <v>199</v>
      </c>
      <c r="O9" s="151">
        <v>4041.81</v>
      </c>
      <c r="P9" s="92">
        <f>M9-A9</f>
        <v>2009889</v>
      </c>
      <c r="Q9" s="19">
        <f>O9-C9</f>
        <v>-52232.19</v>
      </c>
      <c r="U9" s="154" t="s">
        <v>198</v>
      </c>
      <c r="V9" s="154" t="s">
        <v>199</v>
      </c>
      <c r="W9" s="155">
        <v>4680.94</v>
      </c>
      <c r="X9" s="18">
        <f>C9-W9</f>
        <v>51593.06</v>
      </c>
      <c r="Y9" s="18">
        <f>U9-A9</f>
        <v>2009889</v>
      </c>
    </row>
    <row r="10" ht="35" customHeight="1" spans="1:17">
      <c r="A10" s="139">
        <v>21208</v>
      </c>
      <c r="B10" s="119" t="s">
        <v>170</v>
      </c>
      <c r="C10" s="136">
        <v>56274</v>
      </c>
      <c r="Q10" s="88"/>
    </row>
    <row r="11" ht="35" customHeight="1" spans="1:17">
      <c r="A11" s="139">
        <v>2120801</v>
      </c>
      <c r="B11" s="119" t="s">
        <v>171</v>
      </c>
      <c r="C11" s="136">
        <v>35603</v>
      </c>
      <c r="Q11" s="88"/>
    </row>
    <row r="12" ht="35" customHeight="1" spans="1:17">
      <c r="A12" s="139">
        <v>2120802</v>
      </c>
      <c r="B12" s="119" t="s">
        <v>172</v>
      </c>
      <c r="C12" s="142"/>
      <c r="Q12" s="88"/>
    </row>
    <row r="13" ht="35" customHeight="1" spans="1:17">
      <c r="A13" s="139">
        <v>2120803</v>
      </c>
      <c r="B13" s="119" t="s">
        <v>173</v>
      </c>
      <c r="C13" s="142"/>
      <c r="Q13" s="88"/>
    </row>
    <row r="14" ht="35" customHeight="1" spans="1:17">
      <c r="A14" s="139">
        <v>2120804</v>
      </c>
      <c r="B14" s="119" t="s">
        <v>174</v>
      </c>
      <c r="C14" s="142"/>
      <c r="Q14" s="88"/>
    </row>
    <row r="15" ht="35" customHeight="1" spans="1:17">
      <c r="A15" s="139">
        <v>2120805</v>
      </c>
      <c r="B15" s="119" t="s">
        <v>175</v>
      </c>
      <c r="C15" s="142">
        <v>2500</v>
      </c>
      <c r="Q15" s="88"/>
    </row>
    <row r="16" ht="35" customHeight="1" spans="1:17">
      <c r="A16" s="139">
        <v>2120806</v>
      </c>
      <c r="B16" s="119" t="s">
        <v>176</v>
      </c>
      <c r="C16" s="142">
        <v>1262</v>
      </c>
      <c r="Q16" s="88"/>
    </row>
    <row r="17" ht="35" customHeight="1" spans="1:17">
      <c r="A17" s="139">
        <v>2120807</v>
      </c>
      <c r="B17" s="119" t="s">
        <v>177</v>
      </c>
      <c r="C17" s="142"/>
      <c r="Q17" s="88"/>
    </row>
    <row r="18" ht="35" customHeight="1" spans="1:17">
      <c r="A18" s="139">
        <v>2120809</v>
      </c>
      <c r="B18" s="119" t="s">
        <v>178</v>
      </c>
      <c r="C18" s="142"/>
      <c r="Q18" s="88"/>
    </row>
    <row r="19" ht="35" customHeight="1" spans="1:17">
      <c r="A19" s="139">
        <v>2120810</v>
      </c>
      <c r="B19" s="119" t="s">
        <v>179</v>
      </c>
      <c r="C19" s="142"/>
      <c r="Q19" s="88"/>
    </row>
    <row r="20" ht="35" customHeight="1" spans="1:17">
      <c r="A20" s="139">
        <v>2120899</v>
      </c>
      <c r="B20" s="119" t="s">
        <v>180</v>
      </c>
      <c r="C20" s="142">
        <v>16909</v>
      </c>
      <c r="Q20" s="88"/>
    </row>
    <row r="21" ht="35" customHeight="1" spans="1:17">
      <c r="A21" s="139">
        <v>21211</v>
      </c>
      <c r="B21" s="119" t="s">
        <v>181</v>
      </c>
      <c r="C21" s="142"/>
      <c r="Q21" s="88"/>
    </row>
    <row r="22" ht="35" customHeight="1" spans="1:17">
      <c r="A22" s="139">
        <v>21213</v>
      </c>
      <c r="B22" s="119" t="s">
        <v>182</v>
      </c>
      <c r="C22" s="142"/>
      <c r="Q22" s="88"/>
    </row>
    <row r="23" ht="35" customHeight="1" spans="1:17">
      <c r="A23" s="139">
        <v>21214</v>
      </c>
      <c r="B23" s="119" t="s">
        <v>183</v>
      </c>
      <c r="C23" s="142"/>
      <c r="Q23" s="88"/>
    </row>
    <row r="24" ht="35" customHeight="1" spans="1:17">
      <c r="A24" s="139">
        <v>213</v>
      </c>
      <c r="B24" s="119" t="s">
        <v>184</v>
      </c>
      <c r="C24" s="142">
        <v>2048</v>
      </c>
      <c r="Q24" s="88"/>
    </row>
    <row r="25" ht="35" customHeight="1" spans="1:17">
      <c r="A25" s="139">
        <v>214</v>
      </c>
      <c r="B25" s="119" t="s">
        <v>185</v>
      </c>
      <c r="C25" s="142">
        <v>276</v>
      </c>
      <c r="Q25" s="88"/>
    </row>
    <row r="26" ht="35" customHeight="1" spans="1:17">
      <c r="A26" s="139">
        <v>215</v>
      </c>
      <c r="B26" s="119" t="s">
        <v>186</v>
      </c>
      <c r="C26" s="142"/>
      <c r="Q26" s="88"/>
    </row>
    <row r="27" ht="35" customHeight="1" spans="1:17">
      <c r="A27" s="139">
        <v>229</v>
      </c>
      <c r="B27" s="119" t="s">
        <v>187</v>
      </c>
      <c r="C27" s="142">
        <v>63457</v>
      </c>
      <c r="Q27" s="88"/>
    </row>
    <row r="28" ht="35" customHeight="1" spans="1:17">
      <c r="A28" s="139">
        <v>232</v>
      </c>
      <c r="B28" s="119" t="s">
        <v>188</v>
      </c>
      <c r="C28" s="136">
        <v>44691</v>
      </c>
      <c r="Q28" s="88"/>
    </row>
    <row r="29" ht="35" customHeight="1" spans="1:17">
      <c r="A29" s="139">
        <v>2330411</v>
      </c>
      <c r="B29" s="119" t="s">
        <v>189</v>
      </c>
      <c r="C29" s="136">
        <v>957</v>
      </c>
      <c r="Q29" s="88"/>
    </row>
    <row r="30" ht="35" customHeight="1" spans="1:17">
      <c r="A30" s="143"/>
      <c r="B30" s="144" t="s">
        <v>140</v>
      </c>
      <c r="C30" s="145">
        <f>C5+C6+C7+C8+C9+C24+C25+C26+C27+C28+C29</f>
        <v>167717</v>
      </c>
      <c r="Q30" s="88"/>
    </row>
    <row r="31" ht="19.5" customHeight="1" spans="17:17">
      <c r="Q31" s="88"/>
    </row>
    <row r="32" ht="19.5" customHeight="1" spans="17:17">
      <c r="Q32" s="88"/>
    </row>
    <row r="33" ht="19.5" customHeight="1" spans="17:17">
      <c r="Q33" s="88"/>
    </row>
    <row r="34" ht="19.5" customHeight="1" spans="17:17">
      <c r="Q34" s="88"/>
    </row>
    <row r="35" ht="19.5" customHeight="1" spans="17:17">
      <c r="Q35" s="88"/>
    </row>
    <row r="36" ht="19.5" customHeight="1" spans="17:17">
      <c r="Q36" s="88"/>
    </row>
  </sheetData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topLeftCell="A2" workbookViewId="0">
      <pane ySplit="3" topLeftCell="A5" activePane="bottomLeft" state="frozen"/>
      <selection/>
      <selection pane="bottomLeft" activeCell="AH5" sqref="AH5"/>
    </sheetView>
  </sheetViews>
  <sheetFormatPr defaultColWidth="7" defaultRowHeight="15"/>
  <cols>
    <col min="1" max="2" width="37" style="71" customWidth="1"/>
    <col min="3" max="3" width="10.3833333333333" style="18" hidden="1" customWidth="1"/>
    <col min="4" max="4" width="9.63333333333333" style="20" hidden="1" customWidth="1"/>
    <col min="5" max="5" width="8.13333333333333" style="20" hidden="1" customWidth="1"/>
    <col min="6" max="6" width="9.63333333333333" style="72" hidden="1" customWidth="1"/>
    <col min="7" max="7" width="17.5" style="72" hidden="1" customWidth="1"/>
    <col min="8" max="8" width="12.5" style="73" hidden="1" customWidth="1"/>
    <col min="9" max="9" width="7" style="74" hidden="1" customWidth="1"/>
    <col min="10" max="11" width="7" style="20" hidden="1" customWidth="1"/>
    <col min="12" max="12" width="13.8833333333333" style="20" hidden="1" customWidth="1"/>
    <col min="13" max="13" width="7.88333333333333" style="20" hidden="1" customWidth="1"/>
    <col min="14" max="14" width="9.5" style="20" hidden="1" customWidth="1"/>
    <col min="15" max="15" width="6.88333333333333" style="20" hidden="1" customWidth="1"/>
    <col min="16" max="16" width="9" style="20" hidden="1" customWidth="1"/>
    <col min="17" max="17" width="5.88333333333333" style="20" hidden="1" customWidth="1"/>
    <col min="18" max="18" width="5.25" style="20" hidden="1" customWidth="1"/>
    <col min="19" max="19" width="6.5" style="20" hidden="1" customWidth="1"/>
    <col min="20" max="21" width="7" style="20" hidden="1" customWidth="1"/>
    <col min="22" max="22" width="10.6333333333333" style="20" hidden="1" customWidth="1"/>
    <col min="23" max="23" width="10.5" style="20" hidden="1" customWidth="1"/>
    <col min="24" max="24" width="7" style="20" hidden="1" customWidth="1"/>
    <col min="25" max="16384" width="7" style="20"/>
  </cols>
  <sheetData>
    <row r="1" ht="21.75" customHeight="1" spans="1:2">
      <c r="A1" s="22" t="s">
        <v>200</v>
      </c>
      <c r="B1" s="22"/>
    </row>
    <row r="2" ht="51.75" customHeight="1" spans="1:8">
      <c r="A2" s="75" t="s">
        <v>201</v>
      </c>
      <c r="B2" s="76"/>
      <c r="F2" s="20"/>
      <c r="G2" s="20"/>
      <c r="H2" s="20"/>
    </row>
    <row r="3" spans="2:12">
      <c r="B3" s="61" t="s">
        <v>109</v>
      </c>
      <c r="D3" s="20">
        <v>12.11</v>
      </c>
      <c r="F3" s="20">
        <v>12.22</v>
      </c>
      <c r="G3" s="20"/>
      <c r="H3" s="20"/>
      <c r="L3" s="20">
        <v>1.2</v>
      </c>
    </row>
    <row r="4" s="70" customFormat="1" ht="39.75" customHeight="1" spans="1:14">
      <c r="A4" s="77" t="s">
        <v>110</v>
      </c>
      <c r="B4" s="77" t="s">
        <v>131</v>
      </c>
      <c r="C4" s="78"/>
      <c r="F4" s="79" t="s">
        <v>114</v>
      </c>
      <c r="G4" s="79" t="s">
        <v>115</v>
      </c>
      <c r="H4" s="79" t="s">
        <v>116</v>
      </c>
      <c r="I4" s="86"/>
      <c r="L4" s="79" t="s">
        <v>114</v>
      </c>
      <c r="M4" s="87" t="s">
        <v>115</v>
      </c>
      <c r="N4" s="79" t="s">
        <v>116</v>
      </c>
    </row>
    <row r="5" ht="39.75" customHeight="1" spans="1:24">
      <c r="A5" s="125" t="s">
        <v>117</v>
      </c>
      <c r="B5" s="103" t="s">
        <v>202</v>
      </c>
      <c r="C5" s="19">
        <v>105429</v>
      </c>
      <c r="D5" s="82">
        <v>595734.14</v>
      </c>
      <c r="E5" s="20">
        <f>104401+13602</f>
        <v>118003</v>
      </c>
      <c r="F5" s="72" t="s">
        <v>118</v>
      </c>
      <c r="G5" s="72" t="s">
        <v>119</v>
      </c>
      <c r="H5" s="73">
        <v>596221.15</v>
      </c>
      <c r="I5" s="74" t="e">
        <f>F5-A5</f>
        <v>#VALUE!</v>
      </c>
      <c r="J5" s="88" t="e">
        <f>H5-#REF!</f>
        <v>#REF!</v>
      </c>
      <c r="K5" s="88">
        <v>75943</v>
      </c>
      <c r="L5" s="72" t="s">
        <v>118</v>
      </c>
      <c r="M5" s="72" t="s">
        <v>119</v>
      </c>
      <c r="N5" s="73">
        <v>643048.95</v>
      </c>
      <c r="O5" s="74" t="e">
        <f>L5-A5</f>
        <v>#VALUE!</v>
      </c>
      <c r="P5" s="88" t="e">
        <f>N5-#REF!</f>
        <v>#REF!</v>
      </c>
      <c r="R5" s="20">
        <v>717759</v>
      </c>
      <c r="T5" s="90" t="s">
        <v>118</v>
      </c>
      <c r="U5" s="90" t="s">
        <v>119</v>
      </c>
      <c r="V5" s="91">
        <v>659380.53</v>
      </c>
      <c r="W5" s="20" t="e">
        <f>#REF!-V5</f>
        <v>#REF!</v>
      </c>
      <c r="X5" s="20" t="e">
        <f>T5-A5</f>
        <v>#VALUE!</v>
      </c>
    </row>
    <row r="6" ht="39.75" customHeight="1" spans="1:23">
      <c r="A6" s="126" t="s">
        <v>203</v>
      </c>
      <c r="B6" s="103" t="s">
        <v>202</v>
      </c>
      <c r="F6" s="84" t="str">
        <f>""</f>
        <v/>
      </c>
      <c r="G6" s="84" t="str">
        <f>""</f>
        <v/>
      </c>
      <c r="H6" s="84" t="str">
        <f>""</f>
        <v/>
      </c>
      <c r="L6" s="84" t="str">
        <f>""</f>
        <v/>
      </c>
      <c r="M6" s="89" t="str">
        <f>""</f>
        <v/>
      </c>
      <c r="N6" s="84" t="str">
        <f>""</f>
        <v/>
      </c>
      <c r="V6" s="32" t="e">
        <f>V7+#REF!+#REF!+#REF!+#REF!+#REF!+#REF!+#REF!+#REF!+#REF!+#REF!+#REF!+#REF!+#REF!+#REF!+#REF!+#REF!+#REF!+#REF!+#REF!+#REF!</f>
        <v>#REF!</v>
      </c>
      <c r="W6" s="32" t="e">
        <f>W7+#REF!+#REF!+#REF!+#REF!+#REF!+#REF!+#REF!+#REF!+#REF!+#REF!+#REF!+#REF!+#REF!+#REF!+#REF!+#REF!+#REF!+#REF!+#REF!+#REF!</f>
        <v>#REF!</v>
      </c>
    </row>
    <row r="7" ht="19.5" customHeight="1" spans="1:24">
      <c r="A7" s="85" t="s">
        <v>143</v>
      </c>
      <c r="P7" s="88"/>
      <c r="T7" s="90" t="s">
        <v>121</v>
      </c>
      <c r="U7" s="90" t="s">
        <v>122</v>
      </c>
      <c r="V7" s="91">
        <v>19998</v>
      </c>
      <c r="W7" s="20" t="e">
        <f>#REF!-V7</f>
        <v>#REF!</v>
      </c>
      <c r="X7" s="20" t="e">
        <f>T7-A7</f>
        <v>#VALUE!</v>
      </c>
    </row>
    <row r="8" ht="19.5" customHeight="1" spans="16:24">
      <c r="P8" s="88"/>
      <c r="T8" s="90" t="s">
        <v>123</v>
      </c>
      <c r="U8" s="90" t="s">
        <v>124</v>
      </c>
      <c r="V8" s="91">
        <v>19998</v>
      </c>
      <c r="W8" s="20" t="e">
        <f>#REF!-V8</f>
        <v>#REF!</v>
      </c>
      <c r="X8" s="20">
        <f>T8-A8</f>
        <v>23203</v>
      </c>
    </row>
    <row r="9" ht="19.5" customHeight="1" spans="16:24">
      <c r="P9" s="88"/>
      <c r="T9" s="90" t="s">
        <v>125</v>
      </c>
      <c r="U9" s="90" t="s">
        <v>126</v>
      </c>
      <c r="V9" s="91">
        <v>19998</v>
      </c>
      <c r="W9" s="20" t="e">
        <f>#REF!-V9</f>
        <v>#REF!</v>
      </c>
      <c r="X9" s="20">
        <f>T9-A9</f>
        <v>2320301</v>
      </c>
    </row>
    <row r="10" ht="19.5" customHeight="1" spans="16:16">
      <c r="P10" s="88"/>
    </row>
    <row r="11" s="20" customFormat="1" ht="19.5" customHeight="1" spans="16:16">
      <c r="P11" s="88"/>
    </row>
    <row r="12" s="20" customFormat="1" ht="19.5" customHeight="1" spans="16:16">
      <c r="P12" s="88"/>
    </row>
    <row r="13" s="20" customFormat="1" ht="19.5" customHeight="1" spans="16:16">
      <c r="P13" s="88"/>
    </row>
    <row r="14" s="20" customFormat="1" ht="19.5" customHeight="1" spans="16:16">
      <c r="P14" s="88"/>
    </row>
    <row r="15" s="20" customFormat="1" ht="19.5" customHeight="1" spans="16:16">
      <c r="P15" s="88"/>
    </row>
    <row r="16" s="20" customFormat="1" ht="19.5" customHeight="1" spans="16:16">
      <c r="P16" s="88"/>
    </row>
    <row r="17" s="20" customFormat="1" ht="19.5" customHeight="1" spans="16:16">
      <c r="P17" s="88"/>
    </row>
    <row r="18" s="20" customFormat="1" ht="19.5" customHeight="1" spans="16:16">
      <c r="P18" s="88"/>
    </row>
    <row r="19" s="20" customFormat="1" ht="19.5" customHeight="1" spans="16:16">
      <c r="P19" s="88"/>
    </row>
    <row r="20" s="20" customFormat="1" ht="19.5" customHeight="1" spans="16:16">
      <c r="P20" s="88"/>
    </row>
    <row r="21" s="20" customFormat="1" ht="19.5" customHeight="1" spans="16:16">
      <c r="P21" s="88"/>
    </row>
    <row r="22" s="20" customFormat="1" ht="19.5" customHeight="1" spans="16:16">
      <c r="P22" s="88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pane ySplit="4" topLeftCell="A5" activePane="bottomLeft" state="frozen"/>
      <selection/>
      <selection pane="bottomLeft" activeCell="D13" sqref="D13"/>
    </sheetView>
  </sheetViews>
  <sheetFormatPr defaultColWidth="7.88333333333333" defaultRowHeight="15.75" outlineLevelCol="2"/>
  <cols>
    <col min="1" max="1" width="80.75" style="56" customWidth="1"/>
    <col min="2" max="2" width="11" style="56" customWidth="1"/>
    <col min="3" max="3" width="8" style="56" customWidth="1"/>
    <col min="4" max="4" width="7.88333333333333" style="56" customWidth="1"/>
    <col min="5" max="5" width="8.5" style="56" hidden="1" customWidth="1"/>
    <col min="6" max="6" width="7.88333333333333" style="56" hidden="1" customWidth="1"/>
    <col min="7" max="254" width="7.88333333333333" style="56"/>
    <col min="255" max="255" width="35.75" style="56" customWidth="1"/>
    <col min="256" max="256" width="7.88333333333333" style="56" hidden="1" customWidth="1"/>
    <col min="257" max="258" width="12" style="56" customWidth="1"/>
    <col min="259" max="259" width="8" style="56" customWidth="1"/>
    <col min="260" max="260" width="7.88333333333333" style="56" customWidth="1"/>
    <col min="261" max="262" width="7.88333333333333" style="56" hidden="1" customWidth="1"/>
    <col min="263" max="510" width="7.88333333333333" style="56"/>
    <col min="511" max="511" width="35.75" style="56" customWidth="1"/>
    <col min="512" max="512" width="7.88333333333333" style="56" hidden="1" customWidth="1"/>
    <col min="513" max="514" width="12" style="56" customWidth="1"/>
    <col min="515" max="515" width="8" style="56" customWidth="1"/>
    <col min="516" max="516" width="7.88333333333333" style="56" customWidth="1"/>
    <col min="517" max="518" width="7.88333333333333" style="56" hidden="1" customWidth="1"/>
    <col min="519" max="766" width="7.88333333333333" style="56"/>
    <col min="767" max="767" width="35.75" style="56" customWidth="1"/>
    <col min="768" max="768" width="7.88333333333333" style="56" hidden="1" customWidth="1"/>
    <col min="769" max="770" width="12" style="56" customWidth="1"/>
    <col min="771" max="771" width="8" style="56" customWidth="1"/>
    <col min="772" max="772" width="7.88333333333333" style="56" customWidth="1"/>
    <col min="773" max="774" width="7.88333333333333" style="56" hidden="1" customWidth="1"/>
    <col min="775" max="1022" width="7.88333333333333" style="56"/>
    <col min="1023" max="1023" width="35.75" style="56" customWidth="1"/>
    <col min="1024" max="1024" width="7.88333333333333" style="56" hidden="1" customWidth="1"/>
    <col min="1025" max="1026" width="12" style="56" customWidth="1"/>
    <col min="1027" max="1027" width="8" style="56" customWidth="1"/>
    <col min="1028" max="1028" width="7.88333333333333" style="56" customWidth="1"/>
    <col min="1029" max="1030" width="7.88333333333333" style="56" hidden="1" customWidth="1"/>
    <col min="1031" max="1278" width="7.88333333333333" style="56"/>
    <col min="1279" max="1279" width="35.75" style="56" customWidth="1"/>
    <col min="1280" max="1280" width="7.88333333333333" style="56" hidden="1" customWidth="1"/>
    <col min="1281" max="1282" width="12" style="56" customWidth="1"/>
    <col min="1283" max="1283" width="8" style="56" customWidth="1"/>
    <col min="1284" max="1284" width="7.88333333333333" style="56" customWidth="1"/>
    <col min="1285" max="1286" width="7.88333333333333" style="56" hidden="1" customWidth="1"/>
    <col min="1287" max="1534" width="7.88333333333333" style="56"/>
    <col min="1535" max="1535" width="35.75" style="56" customWidth="1"/>
    <col min="1536" max="1536" width="7.88333333333333" style="56" hidden="1" customWidth="1"/>
    <col min="1537" max="1538" width="12" style="56" customWidth="1"/>
    <col min="1539" max="1539" width="8" style="56" customWidth="1"/>
    <col min="1540" max="1540" width="7.88333333333333" style="56" customWidth="1"/>
    <col min="1541" max="1542" width="7.88333333333333" style="56" hidden="1" customWidth="1"/>
    <col min="1543" max="1790" width="7.88333333333333" style="56"/>
    <col min="1791" max="1791" width="35.75" style="56" customWidth="1"/>
    <col min="1792" max="1792" width="7.88333333333333" style="56" hidden="1" customWidth="1"/>
    <col min="1793" max="1794" width="12" style="56" customWidth="1"/>
    <col min="1795" max="1795" width="8" style="56" customWidth="1"/>
    <col min="1796" max="1796" width="7.88333333333333" style="56" customWidth="1"/>
    <col min="1797" max="1798" width="7.88333333333333" style="56" hidden="1" customWidth="1"/>
    <col min="1799" max="2046" width="7.88333333333333" style="56"/>
    <col min="2047" max="2047" width="35.75" style="56" customWidth="1"/>
    <col min="2048" max="2048" width="7.88333333333333" style="56" hidden="1" customWidth="1"/>
    <col min="2049" max="2050" width="12" style="56" customWidth="1"/>
    <col min="2051" max="2051" width="8" style="56" customWidth="1"/>
    <col min="2052" max="2052" width="7.88333333333333" style="56" customWidth="1"/>
    <col min="2053" max="2054" width="7.88333333333333" style="56" hidden="1" customWidth="1"/>
    <col min="2055" max="2302" width="7.88333333333333" style="56"/>
    <col min="2303" max="2303" width="35.75" style="56" customWidth="1"/>
    <col min="2304" max="2304" width="7.88333333333333" style="56" hidden="1" customWidth="1"/>
    <col min="2305" max="2306" width="12" style="56" customWidth="1"/>
    <col min="2307" max="2307" width="8" style="56" customWidth="1"/>
    <col min="2308" max="2308" width="7.88333333333333" style="56" customWidth="1"/>
    <col min="2309" max="2310" width="7.88333333333333" style="56" hidden="1" customWidth="1"/>
    <col min="2311" max="2558" width="7.88333333333333" style="56"/>
    <col min="2559" max="2559" width="35.75" style="56" customWidth="1"/>
    <col min="2560" max="2560" width="7.88333333333333" style="56" hidden="1" customWidth="1"/>
    <col min="2561" max="2562" width="12" style="56" customWidth="1"/>
    <col min="2563" max="2563" width="8" style="56" customWidth="1"/>
    <col min="2564" max="2564" width="7.88333333333333" style="56" customWidth="1"/>
    <col min="2565" max="2566" width="7.88333333333333" style="56" hidden="1" customWidth="1"/>
    <col min="2567" max="2814" width="7.88333333333333" style="56"/>
    <col min="2815" max="2815" width="35.75" style="56" customWidth="1"/>
    <col min="2816" max="2816" width="7.88333333333333" style="56" hidden="1" customWidth="1"/>
    <col min="2817" max="2818" width="12" style="56" customWidth="1"/>
    <col min="2819" max="2819" width="8" style="56" customWidth="1"/>
    <col min="2820" max="2820" width="7.88333333333333" style="56" customWidth="1"/>
    <col min="2821" max="2822" width="7.88333333333333" style="56" hidden="1" customWidth="1"/>
    <col min="2823" max="3070" width="7.88333333333333" style="56"/>
    <col min="3071" max="3071" width="35.75" style="56" customWidth="1"/>
    <col min="3072" max="3072" width="7.88333333333333" style="56" hidden="1" customWidth="1"/>
    <col min="3073" max="3074" width="12" style="56" customWidth="1"/>
    <col min="3075" max="3075" width="8" style="56" customWidth="1"/>
    <col min="3076" max="3076" width="7.88333333333333" style="56" customWidth="1"/>
    <col min="3077" max="3078" width="7.88333333333333" style="56" hidden="1" customWidth="1"/>
    <col min="3079" max="3326" width="7.88333333333333" style="56"/>
    <col min="3327" max="3327" width="35.75" style="56" customWidth="1"/>
    <col min="3328" max="3328" width="7.88333333333333" style="56" hidden="1" customWidth="1"/>
    <col min="3329" max="3330" width="12" style="56" customWidth="1"/>
    <col min="3331" max="3331" width="8" style="56" customWidth="1"/>
    <col min="3332" max="3332" width="7.88333333333333" style="56" customWidth="1"/>
    <col min="3333" max="3334" width="7.88333333333333" style="56" hidden="1" customWidth="1"/>
    <col min="3335" max="3582" width="7.88333333333333" style="56"/>
    <col min="3583" max="3583" width="35.75" style="56" customWidth="1"/>
    <col min="3584" max="3584" width="7.88333333333333" style="56" hidden="1" customWidth="1"/>
    <col min="3585" max="3586" width="12" style="56" customWidth="1"/>
    <col min="3587" max="3587" width="8" style="56" customWidth="1"/>
    <col min="3588" max="3588" width="7.88333333333333" style="56" customWidth="1"/>
    <col min="3589" max="3590" width="7.88333333333333" style="56" hidden="1" customWidth="1"/>
    <col min="3591" max="3838" width="7.88333333333333" style="56"/>
    <col min="3839" max="3839" width="35.75" style="56" customWidth="1"/>
    <col min="3840" max="3840" width="7.88333333333333" style="56" hidden="1" customWidth="1"/>
    <col min="3841" max="3842" width="12" style="56" customWidth="1"/>
    <col min="3843" max="3843" width="8" style="56" customWidth="1"/>
    <col min="3844" max="3844" width="7.88333333333333" style="56" customWidth="1"/>
    <col min="3845" max="3846" width="7.88333333333333" style="56" hidden="1" customWidth="1"/>
    <col min="3847" max="4094" width="7.88333333333333" style="56"/>
    <col min="4095" max="4095" width="35.75" style="56" customWidth="1"/>
    <col min="4096" max="4096" width="7.88333333333333" style="56" hidden="1" customWidth="1"/>
    <col min="4097" max="4098" width="12" style="56" customWidth="1"/>
    <col min="4099" max="4099" width="8" style="56" customWidth="1"/>
    <col min="4100" max="4100" width="7.88333333333333" style="56" customWidth="1"/>
    <col min="4101" max="4102" width="7.88333333333333" style="56" hidden="1" customWidth="1"/>
    <col min="4103" max="4350" width="7.88333333333333" style="56"/>
    <col min="4351" max="4351" width="35.75" style="56" customWidth="1"/>
    <col min="4352" max="4352" width="7.88333333333333" style="56" hidden="1" customWidth="1"/>
    <col min="4353" max="4354" width="12" style="56" customWidth="1"/>
    <col min="4355" max="4355" width="8" style="56" customWidth="1"/>
    <col min="4356" max="4356" width="7.88333333333333" style="56" customWidth="1"/>
    <col min="4357" max="4358" width="7.88333333333333" style="56" hidden="1" customWidth="1"/>
    <col min="4359" max="4606" width="7.88333333333333" style="56"/>
    <col min="4607" max="4607" width="35.75" style="56" customWidth="1"/>
    <col min="4608" max="4608" width="7.88333333333333" style="56" hidden="1" customWidth="1"/>
    <col min="4609" max="4610" width="12" style="56" customWidth="1"/>
    <col min="4611" max="4611" width="8" style="56" customWidth="1"/>
    <col min="4612" max="4612" width="7.88333333333333" style="56" customWidth="1"/>
    <col min="4613" max="4614" width="7.88333333333333" style="56" hidden="1" customWidth="1"/>
    <col min="4615" max="4862" width="7.88333333333333" style="56"/>
    <col min="4863" max="4863" width="35.75" style="56" customWidth="1"/>
    <col min="4864" max="4864" width="7.88333333333333" style="56" hidden="1" customWidth="1"/>
    <col min="4865" max="4866" width="12" style="56" customWidth="1"/>
    <col min="4867" max="4867" width="8" style="56" customWidth="1"/>
    <col min="4868" max="4868" width="7.88333333333333" style="56" customWidth="1"/>
    <col min="4869" max="4870" width="7.88333333333333" style="56" hidden="1" customWidth="1"/>
    <col min="4871" max="5118" width="7.88333333333333" style="56"/>
    <col min="5119" max="5119" width="35.75" style="56" customWidth="1"/>
    <col min="5120" max="5120" width="7.88333333333333" style="56" hidden="1" customWidth="1"/>
    <col min="5121" max="5122" width="12" style="56" customWidth="1"/>
    <col min="5123" max="5123" width="8" style="56" customWidth="1"/>
    <col min="5124" max="5124" width="7.88333333333333" style="56" customWidth="1"/>
    <col min="5125" max="5126" width="7.88333333333333" style="56" hidden="1" customWidth="1"/>
    <col min="5127" max="5374" width="7.88333333333333" style="56"/>
    <col min="5375" max="5375" width="35.75" style="56" customWidth="1"/>
    <col min="5376" max="5376" width="7.88333333333333" style="56" hidden="1" customWidth="1"/>
    <col min="5377" max="5378" width="12" style="56" customWidth="1"/>
    <col min="5379" max="5379" width="8" style="56" customWidth="1"/>
    <col min="5380" max="5380" width="7.88333333333333" style="56" customWidth="1"/>
    <col min="5381" max="5382" width="7.88333333333333" style="56" hidden="1" customWidth="1"/>
    <col min="5383" max="5630" width="7.88333333333333" style="56"/>
    <col min="5631" max="5631" width="35.75" style="56" customWidth="1"/>
    <col min="5632" max="5632" width="7.88333333333333" style="56" hidden="1" customWidth="1"/>
    <col min="5633" max="5634" width="12" style="56" customWidth="1"/>
    <col min="5635" max="5635" width="8" style="56" customWidth="1"/>
    <col min="5636" max="5636" width="7.88333333333333" style="56" customWidth="1"/>
    <col min="5637" max="5638" width="7.88333333333333" style="56" hidden="1" customWidth="1"/>
    <col min="5639" max="5886" width="7.88333333333333" style="56"/>
    <col min="5887" max="5887" width="35.75" style="56" customWidth="1"/>
    <col min="5888" max="5888" width="7.88333333333333" style="56" hidden="1" customWidth="1"/>
    <col min="5889" max="5890" width="12" style="56" customWidth="1"/>
    <col min="5891" max="5891" width="8" style="56" customWidth="1"/>
    <col min="5892" max="5892" width="7.88333333333333" style="56" customWidth="1"/>
    <col min="5893" max="5894" width="7.88333333333333" style="56" hidden="1" customWidth="1"/>
    <col min="5895" max="6142" width="7.88333333333333" style="56"/>
    <col min="6143" max="6143" width="35.75" style="56" customWidth="1"/>
    <col min="6144" max="6144" width="7.88333333333333" style="56" hidden="1" customWidth="1"/>
    <col min="6145" max="6146" width="12" style="56" customWidth="1"/>
    <col min="6147" max="6147" width="8" style="56" customWidth="1"/>
    <col min="6148" max="6148" width="7.88333333333333" style="56" customWidth="1"/>
    <col min="6149" max="6150" width="7.88333333333333" style="56" hidden="1" customWidth="1"/>
    <col min="6151" max="6398" width="7.88333333333333" style="56"/>
    <col min="6399" max="6399" width="35.75" style="56" customWidth="1"/>
    <col min="6400" max="6400" width="7.88333333333333" style="56" hidden="1" customWidth="1"/>
    <col min="6401" max="6402" width="12" style="56" customWidth="1"/>
    <col min="6403" max="6403" width="8" style="56" customWidth="1"/>
    <col min="6404" max="6404" width="7.88333333333333" style="56" customWidth="1"/>
    <col min="6405" max="6406" width="7.88333333333333" style="56" hidden="1" customWidth="1"/>
    <col min="6407" max="6654" width="7.88333333333333" style="56"/>
    <col min="6655" max="6655" width="35.75" style="56" customWidth="1"/>
    <col min="6656" max="6656" width="7.88333333333333" style="56" hidden="1" customWidth="1"/>
    <col min="6657" max="6658" width="12" style="56" customWidth="1"/>
    <col min="6659" max="6659" width="8" style="56" customWidth="1"/>
    <col min="6660" max="6660" width="7.88333333333333" style="56" customWidth="1"/>
    <col min="6661" max="6662" width="7.88333333333333" style="56" hidden="1" customWidth="1"/>
    <col min="6663" max="6910" width="7.88333333333333" style="56"/>
    <col min="6911" max="6911" width="35.75" style="56" customWidth="1"/>
    <col min="6912" max="6912" width="7.88333333333333" style="56" hidden="1" customWidth="1"/>
    <col min="6913" max="6914" width="12" style="56" customWidth="1"/>
    <col min="6915" max="6915" width="8" style="56" customWidth="1"/>
    <col min="6916" max="6916" width="7.88333333333333" style="56" customWidth="1"/>
    <col min="6917" max="6918" width="7.88333333333333" style="56" hidden="1" customWidth="1"/>
    <col min="6919" max="7166" width="7.88333333333333" style="56"/>
    <col min="7167" max="7167" width="35.75" style="56" customWidth="1"/>
    <col min="7168" max="7168" width="7.88333333333333" style="56" hidden="1" customWidth="1"/>
    <col min="7169" max="7170" width="12" style="56" customWidth="1"/>
    <col min="7171" max="7171" width="8" style="56" customWidth="1"/>
    <col min="7172" max="7172" width="7.88333333333333" style="56" customWidth="1"/>
    <col min="7173" max="7174" width="7.88333333333333" style="56" hidden="1" customWidth="1"/>
    <col min="7175" max="7422" width="7.88333333333333" style="56"/>
    <col min="7423" max="7423" width="35.75" style="56" customWidth="1"/>
    <col min="7424" max="7424" width="7.88333333333333" style="56" hidden="1" customWidth="1"/>
    <col min="7425" max="7426" width="12" style="56" customWidth="1"/>
    <col min="7427" max="7427" width="8" style="56" customWidth="1"/>
    <col min="7428" max="7428" width="7.88333333333333" style="56" customWidth="1"/>
    <col min="7429" max="7430" width="7.88333333333333" style="56" hidden="1" customWidth="1"/>
    <col min="7431" max="7678" width="7.88333333333333" style="56"/>
    <col min="7679" max="7679" width="35.75" style="56" customWidth="1"/>
    <col min="7680" max="7680" width="7.88333333333333" style="56" hidden="1" customWidth="1"/>
    <col min="7681" max="7682" width="12" style="56" customWidth="1"/>
    <col min="7683" max="7683" width="8" style="56" customWidth="1"/>
    <col min="7684" max="7684" width="7.88333333333333" style="56" customWidth="1"/>
    <col min="7685" max="7686" width="7.88333333333333" style="56" hidden="1" customWidth="1"/>
    <col min="7687" max="7934" width="7.88333333333333" style="56"/>
    <col min="7935" max="7935" width="35.75" style="56" customWidth="1"/>
    <col min="7936" max="7936" width="7.88333333333333" style="56" hidden="1" customWidth="1"/>
    <col min="7937" max="7938" width="12" style="56" customWidth="1"/>
    <col min="7939" max="7939" width="8" style="56" customWidth="1"/>
    <col min="7940" max="7940" width="7.88333333333333" style="56" customWidth="1"/>
    <col min="7941" max="7942" width="7.88333333333333" style="56" hidden="1" customWidth="1"/>
    <col min="7943" max="8190" width="7.88333333333333" style="56"/>
    <col min="8191" max="8191" width="35.75" style="56" customWidth="1"/>
    <col min="8192" max="8192" width="7.88333333333333" style="56" hidden="1" customWidth="1"/>
    <col min="8193" max="8194" width="12" style="56" customWidth="1"/>
    <col min="8195" max="8195" width="8" style="56" customWidth="1"/>
    <col min="8196" max="8196" width="7.88333333333333" style="56" customWidth="1"/>
    <col min="8197" max="8198" width="7.88333333333333" style="56" hidden="1" customWidth="1"/>
    <col min="8199" max="8446" width="7.88333333333333" style="56"/>
    <col min="8447" max="8447" width="35.75" style="56" customWidth="1"/>
    <col min="8448" max="8448" width="7.88333333333333" style="56" hidden="1" customWidth="1"/>
    <col min="8449" max="8450" width="12" style="56" customWidth="1"/>
    <col min="8451" max="8451" width="8" style="56" customWidth="1"/>
    <col min="8452" max="8452" width="7.88333333333333" style="56" customWidth="1"/>
    <col min="8453" max="8454" width="7.88333333333333" style="56" hidden="1" customWidth="1"/>
    <col min="8455" max="8702" width="7.88333333333333" style="56"/>
    <col min="8703" max="8703" width="35.75" style="56" customWidth="1"/>
    <col min="8704" max="8704" width="7.88333333333333" style="56" hidden="1" customWidth="1"/>
    <col min="8705" max="8706" width="12" style="56" customWidth="1"/>
    <col min="8707" max="8707" width="8" style="56" customWidth="1"/>
    <col min="8708" max="8708" width="7.88333333333333" style="56" customWidth="1"/>
    <col min="8709" max="8710" width="7.88333333333333" style="56" hidden="1" customWidth="1"/>
    <col min="8711" max="8958" width="7.88333333333333" style="56"/>
    <col min="8959" max="8959" width="35.75" style="56" customWidth="1"/>
    <col min="8960" max="8960" width="7.88333333333333" style="56" hidden="1" customWidth="1"/>
    <col min="8961" max="8962" width="12" style="56" customWidth="1"/>
    <col min="8963" max="8963" width="8" style="56" customWidth="1"/>
    <col min="8964" max="8964" width="7.88333333333333" style="56" customWidth="1"/>
    <col min="8965" max="8966" width="7.88333333333333" style="56" hidden="1" customWidth="1"/>
    <col min="8967" max="9214" width="7.88333333333333" style="56"/>
    <col min="9215" max="9215" width="35.75" style="56" customWidth="1"/>
    <col min="9216" max="9216" width="7.88333333333333" style="56" hidden="1" customWidth="1"/>
    <col min="9217" max="9218" width="12" style="56" customWidth="1"/>
    <col min="9219" max="9219" width="8" style="56" customWidth="1"/>
    <col min="9220" max="9220" width="7.88333333333333" style="56" customWidth="1"/>
    <col min="9221" max="9222" width="7.88333333333333" style="56" hidden="1" customWidth="1"/>
    <col min="9223" max="9470" width="7.88333333333333" style="56"/>
    <col min="9471" max="9471" width="35.75" style="56" customWidth="1"/>
    <col min="9472" max="9472" width="7.88333333333333" style="56" hidden="1" customWidth="1"/>
    <col min="9473" max="9474" width="12" style="56" customWidth="1"/>
    <col min="9475" max="9475" width="8" style="56" customWidth="1"/>
    <col min="9476" max="9476" width="7.88333333333333" style="56" customWidth="1"/>
    <col min="9477" max="9478" width="7.88333333333333" style="56" hidden="1" customWidth="1"/>
    <col min="9479" max="9726" width="7.88333333333333" style="56"/>
    <col min="9727" max="9727" width="35.75" style="56" customWidth="1"/>
    <col min="9728" max="9728" width="7.88333333333333" style="56" hidden="1" customWidth="1"/>
    <col min="9729" max="9730" width="12" style="56" customWidth="1"/>
    <col min="9731" max="9731" width="8" style="56" customWidth="1"/>
    <col min="9732" max="9732" width="7.88333333333333" style="56" customWidth="1"/>
    <col min="9733" max="9734" width="7.88333333333333" style="56" hidden="1" customWidth="1"/>
    <col min="9735" max="9982" width="7.88333333333333" style="56"/>
    <col min="9983" max="9983" width="35.75" style="56" customWidth="1"/>
    <col min="9984" max="9984" width="7.88333333333333" style="56" hidden="1" customWidth="1"/>
    <col min="9985" max="9986" width="12" style="56" customWidth="1"/>
    <col min="9987" max="9987" width="8" style="56" customWidth="1"/>
    <col min="9988" max="9988" width="7.88333333333333" style="56" customWidth="1"/>
    <col min="9989" max="9990" width="7.88333333333333" style="56" hidden="1" customWidth="1"/>
    <col min="9991" max="10238" width="7.88333333333333" style="56"/>
    <col min="10239" max="10239" width="35.75" style="56" customWidth="1"/>
    <col min="10240" max="10240" width="7.88333333333333" style="56" hidden="1" customWidth="1"/>
    <col min="10241" max="10242" width="12" style="56" customWidth="1"/>
    <col min="10243" max="10243" width="8" style="56" customWidth="1"/>
    <col min="10244" max="10244" width="7.88333333333333" style="56" customWidth="1"/>
    <col min="10245" max="10246" width="7.88333333333333" style="56" hidden="1" customWidth="1"/>
    <col min="10247" max="10494" width="7.88333333333333" style="56"/>
    <col min="10495" max="10495" width="35.75" style="56" customWidth="1"/>
    <col min="10496" max="10496" width="7.88333333333333" style="56" hidden="1" customWidth="1"/>
    <col min="10497" max="10498" width="12" style="56" customWidth="1"/>
    <col min="10499" max="10499" width="8" style="56" customWidth="1"/>
    <col min="10500" max="10500" width="7.88333333333333" style="56" customWidth="1"/>
    <col min="10501" max="10502" width="7.88333333333333" style="56" hidden="1" customWidth="1"/>
    <col min="10503" max="10750" width="7.88333333333333" style="56"/>
    <col min="10751" max="10751" width="35.75" style="56" customWidth="1"/>
    <col min="10752" max="10752" width="7.88333333333333" style="56" hidden="1" customWidth="1"/>
    <col min="10753" max="10754" width="12" style="56" customWidth="1"/>
    <col min="10755" max="10755" width="8" style="56" customWidth="1"/>
    <col min="10756" max="10756" width="7.88333333333333" style="56" customWidth="1"/>
    <col min="10757" max="10758" width="7.88333333333333" style="56" hidden="1" customWidth="1"/>
    <col min="10759" max="11006" width="7.88333333333333" style="56"/>
    <col min="11007" max="11007" width="35.75" style="56" customWidth="1"/>
    <col min="11008" max="11008" width="7.88333333333333" style="56" hidden="1" customWidth="1"/>
    <col min="11009" max="11010" width="12" style="56" customWidth="1"/>
    <col min="11011" max="11011" width="8" style="56" customWidth="1"/>
    <col min="11012" max="11012" width="7.88333333333333" style="56" customWidth="1"/>
    <col min="11013" max="11014" width="7.88333333333333" style="56" hidden="1" customWidth="1"/>
    <col min="11015" max="11262" width="7.88333333333333" style="56"/>
    <col min="11263" max="11263" width="35.75" style="56" customWidth="1"/>
    <col min="11264" max="11264" width="7.88333333333333" style="56" hidden="1" customWidth="1"/>
    <col min="11265" max="11266" width="12" style="56" customWidth="1"/>
    <col min="11267" max="11267" width="8" style="56" customWidth="1"/>
    <col min="11268" max="11268" width="7.88333333333333" style="56" customWidth="1"/>
    <col min="11269" max="11270" width="7.88333333333333" style="56" hidden="1" customWidth="1"/>
    <col min="11271" max="11518" width="7.88333333333333" style="56"/>
    <col min="11519" max="11519" width="35.75" style="56" customWidth="1"/>
    <col min="11520" max="11520" width="7.88333333333333" style="56" hidden="1" customWidth="1"/>
    <col min="11521" max="11522" width="12" style="56" customWidth="1"/>
    <col min="11523" max="11523" width="8" style="56" customWidth="1"/>
    <col min="11524" max="11524" width="7.88333333333333" style="56" customWidth="1"/>
    <col min="11525" max="11526" width="7.88333333333333" style="56" hidden="1" customWidth="1"/>
    <col min="11527" max="11774" width="7.88333333333333" style="56"/>
    <col min="11775" max="11775" width="35.75" style="56" customWidth="1"/>
    <col min="11776" max="11776" width="7.88333333333333" style="56" hidden="1" customWidth="1"/>
    <col min="11777" max="11778" width="12" style="56" customWidth="1"/>
    <col min="11779" max="11779" width="8" style="56" customWidth="1"/>
    <col min="11780" max="11780" width="7.88333333333333" style="56" customWidth="1"/>
    <col min="11781" max="11782" width="7.88333333333333" style="56" hidden="1" customWidth="1"/>
    <col min="11783" max="12030" width="7.88333333333333" style="56"/>
    <col min="12031" max="12031" width="35.75" style="56" customWidth="1"/>
    <col min="12032" max="12032" width="7.88333333333333" style="56" hidden="1" customWidth="1"/>
    <col min="12033" max="12034" width="12" style="56" customWidth="1"/>
    <col min="12035" max="12035" width="8" style="56" customWidth="1"/>
    <col min="12036" max="12036" width="7.88333333333333" style="56" customWidth="1"/>
    <col min="12037" max="12038" width="7.88333333333333" style="56" hidden="1" customWidth="1"/>
    <col min="12039" max="12286" width="7.88333333333333" style="56"/>
    <col min="12287" max="12287" width="35.75" style="56" customWidth="1"/>
    <col min="12288" max="12288" width="7.88333333333333" style="56" hidden="1" customWidth="1"/>
    <col min="12289" max="12290" width="12" style="56" customWidth="1"/>
    <col min="12291" max="12291" width="8" style="56" customWidth="1"/>
    <col min="12292" max="12292" width="7.88333333333333" style="56" customWidth="1"/>
    <col min="12293" max="12294" width="7.88333333333333" style="56" hidden="1" customWidth="1"/>
    <col min="12295" max="12542" width="7.88333333333333" style="56"/>
    <col min="12543" max="12543" width="35.75" style="56" customWidth="1"/>
    <col min="12544" max="12544" width="7.88333333333333" style="56" hidden="1" customWidth="1"/>
    <col min="12545" max="12546" width="12" style="56" customWidth="1"/>
    <col min="12547" max="12547" width="8" style="56" customWidth="1"/>
    <col min="12548" max="12548" width="7.88333333333333" style="56" customWidth="1"/>
    <col min="12549" max="12550" width="7.88333333333333" style="56" hidden="1" customWidth="1"/>
    <col min="12551" max="12798" width="7.88333333333333" style="56"/>
    <col min="12799" max="12799" width="35.75" style="56" customWidth="1"/>
    <col min="12800" max="12800" width="7.88333333333333" style="56" hidden="1" customWidth="1"/>
    <col min="12801" max="12802" width="12" style="56" customWidth="1"/>
    <col min="12803" max="12803" width="8" style="56" customWidth="1"/>
    <col min="12804" max="12804" width="7.88333333333333" style="56" customWidth="1"/>
    <col min="12805" max="12806" width="7.88333333333333" style="56" hidden="1" customWidth="1"/>
    <col min="12807" max="13054" width="7.88333333333333" style="56"/>
    <col min="13055" max="13055" width="35.75" style="56" customWidth="1"/>
    <col min="13056" max="13056" width="7.88333333333333" style="56" hidden="1" customWidth="1"/>
    <col min="13057" max="13058" width="12" style="56" customWidth="1"/>
    <col min="13059" max="13059" width="8" style="56" customWidth="1"/>
    <col min="13060" max="13060" width="7.88333333333333" style="56" customWidth="1"/>
    <col min="13061" max="13062" width="7.88333333333333" style="56" hidden="1" customWidth="1"/>
    <col min="13063" max="13310" width="7.88333333333333" style="56"/>
    <col min="13311" max="13311" width="35.75" style="56" customWidth="1"/>
    <col min="13312" max="13312" width="7.88333333333333" style="56" hidden="1" customWidth="1"/>
    <col min="13313" max="13314" width="12" style="56" customWidth="1"/>
    <col min="13315" max="13315" width="8" style="56" customWidth="1"/>
    <col min="13316" max="13316" width="7.88333333333333" style="56" customWidth="1"/>
    <col min="13317" max="13318" width="7.88333333333333" style="56" hidden="1" customWidth="1"/>
    <col min="13319" max="13566" width="7.88333333333333" style="56"/>
    <col min="13567" max="13567" width="35.75" style="56" customWidth="1"/>
    <col min="13568" max="13568" width="7.88333333333333" style="56" hidden="1" customWidth="1"/>
    <col min="13569" max="13570" width="12" style="56" customWidth="1"/>
    <col min="13571" max="13571" width="8" style="56" customWidth="1"/>
    <col min="13572" max="13572" width="7.88333333333333" style="56" customWidth="1"/>
    <col min="13573" max="13574" width="7.88333333333333" style="56" hidden="1" customWidth="1"/>
    <col min="13575" max="13822" width="7.88333333333333" style="56"/>
    <col min="13823" max="13823" width="35.75" style="56" customWidth="1"/>
    <col min="13824" max="13824" width="7.88333333333333" style="56" hidden="1" customWidth="1"/>
    <col min="13825" max="13826" width="12" style="56" customWidth="1"/>
    <col min="13827" max="13827" width="8" style="56" customWidth="1"/>
    <col min="13828" max="13828" width="7.88333333333333" style="56" customWidth="1"/>
    <col min="13829" max="13830" width="7.88333333333333" style="56" hidden="1" customWidth="1"/>
    <col min="13831" max="14078" width="7.88333333333333" style="56"/>
    <col min="14079" max="14079" width="35.75" style="56" customWidth="1"/>
    <col min="14080" max="14080" width="7.88333333333333" style="56" hidden="1" customWidth="1"/>
    <col min="14081" max="14082" width="12" style="56" customWidth="1"/>
    <col min="14083" max="14083" width="8" style="56" customWidth="1"/>
    <col min="14084" max="14084" width="7.88333333333333" style="56" customWidth="1"/>
    <col min="14085" max="14086" width="7.88333333333333" style="56" hidden="1" customWidth="1"/>
    <col min="14087" max="14334" width="7.88333333333333" style="56"/>
    <col min="14335" max="14335" width="35.75" style="56" customWidth="1"/>
    <col min="14336" max="14336" width="7.88333333333333" style="56" hidden="1" customWidth="1"/>
    <col min="14337" max="14338" width="12" style="56" customWidth="1"/>
    <col min="14339" max="14339" width="8" style="56" customWidth="1"/>
    <col min="14340" max="14340" width="7.88333333333333" style="56" customWidth="1"/>
    <col min="14341" max="14342" width="7.88333333333333" style="56" hidden="1" customWidth="1"/>
    <col min="14343" max="14590" width="7.88333333333333" style="56"/>
    <col min="14591" max="14591" width="35.75" style="56" customWidth="1"/>
    <col min="14592" max="14592" width="7.88333333333333" style="56" hidden="1" customWidth="1"/>
    <col min="14593" max="14594" width="12" style="56" customWidth="1"/>
    <col min="14595" max="14595" width="8" style="56" customWidth="1"/>
    <col min="14596" max="14596" width="7.88333333333333" style="56" customWidth="1"/>
    <col min="14597" max="14598" width="7.88333333333333" style="56" hidden="1" customWidth="1"/>
    <col min="14599" max="14846" width="7.88333333333333" style="56"/>
    <col min="14847" max="14847" width="35.75" style="56" customWidth="1"/>
    <col min="14848" max="14848" width="7.88333333333333" style="56" hidden="1" customWidth="1"/>
    <col min="14849" max="14850" width="12" style="56" customWidth="1"/>
    <col min="14851" max="14851" width="8" style="56" customWidth="1"/>
    <col min="14852" max="14852" width="7.88333333333333" style="56" customWidth="1"/>
    <col min="14853" max="14854" width="7.88333333333333" style="56" hidden="1" customWidth="1"/>
    <col min="14855" max="15102" width="7.88333333333333" style="56"/>
    <col min="15103" max="15103" width="35.75" style="56" customWidth="1"/>
    <col min="15104" max="15104" width="7.88333333333333" style="56" hidden="1" customWidth="1"/>
    <col min="15105" max="15106" width="12" style="56" customWidth="1"/>
    <col min="15107" max="15107" width="8" style="56" customWidth="1"/>
    <col min="15108" max="15108" width="7.88333333333333" style="56" customWidth="1"/>
    <col min="15109" max="15110" width="7.88333333333333" style="56" hidden="1" customWidth="1"/>
    <col min="15111" max="15358" width="7.88333333333333" style="56"/>
    <col min="15359" max="15359" width="35.75" style="56" customWidth="1"/>
    <col min="15360" max="15360" width="7.88333333333333" style="56" hidden="1" customWidth="1"/>
    <col min="15361" max="15362" width="12" style="56" customWidth="1"/>
    <col min="15363" max="15363" width="8" style="56" customWidth="1"/>
    <col min="15364" max="15364" width="7.88333333333333" style="56" customWidth="1"/>
    <col min="15365" max="15366" width="7.88333333333333" style="56" hidden="1" customWidth="1"/>
    <col min="15367" max="15614" width="7.88333333333333" style="56"/>
    <col min="15615" max="15615" width="35.75" style="56" customWidth="1"/>
    <col min="15616" max="15616" width="7.88333333333333" style="56" hidden="1" customWidth="1"/>
    <col min="15617" max="15618" width="12" style="56" customWidth="1"/>
    <col min="15619" max="15619" width="8" style="56" customWidth="1"/>
    <col min="15620" max="15620" width="7.88333333333333" style="56" customWidth="1"/>
    <col min="15621" max="15622" width="7.88333333333333" style="56" hidden="1" customWidth="1"/>
    <col min="15623" max="15870" width="7.88333333333333" style="56"/>
    <col min="15871" max="15871" width="35.75" style="56" customWidth="1"/>
    <col min="15872" max="15872" width="7.88333333333333" style="56" hidden="1" customWidth="1"/>
    <col min="15873" max="15874" width="12" style="56" customWidth="1"/>
    <col min="15875" max="15875" width="8" style="56" customWidth="1"/>
    <col min="15876" max="15876" width="7.88333333333333" style="56" customWidth="1"/>
    <col min="15877" max="15878" width="7.88333333333333" style="56" hidden="1" customWidth="1"/>
    <col min="15879" max="16126" width="7.88333333333333" style="56"/>
    <col min="16127" max="16127" width="35.75" style="56" customWidth="1"/>
    <col min="16128" max="16128" width="7.88333333333333" style="56" hidden="1" customWidth="1"/>
    <col min="16129" max="16130" width="12" style="56" customWidth="1"/>
    <col min="16131" max="16131" width="8" style="56" customWidth="1"/>
    <col min="16132" max="16132" width="7.88333333333333" style="56" customWidth="1"/>
    <col min="16133" max="16134" width="7.88333333333333" style="56" hidden="1" customWidth="1"/>
    <col min="16135" max="16384" width="7.88333333333333" style="56"/>
  </cols>
  <sheetData>
    <row r="1" ht="27" customHeight="1" spans="1:2">
      <c r="A1" s="57" t="s">
        <v>204</v>
      </c>
      <c r="B1" s="58"/>
    </row>
    <row r="2" ht="39.95" customHeight="1" spans="1:2">
      <c r="A2" s="117" t="s">
        <v>205</v>
      </c>
      <c r="B2" s="118"/>
    </row>
    <row r="3" s="52" customFormat="1" ht="18.75" customHeight="1" spans="1:2">
      <c r="A3" s="60"/>
      <c r="B3" s="61" t="s">
        <v>109</v>
      </c>
    </row>
    <row r="4" s="53" customFormat="1" ht="27" customHeight="1" spans="1:3">
      <c r="A4" s="62" t="s">
        <v>130</v>
      </c>
      <c r="B4" s="63" t="s">
        <v>131</v>
      </c>
      <c r="C4" s="64"/>
    </row>
    <row r="5" s="54" customFormat="1" ht="18" customHeight="1" spans="1:3">
      <c r="A5" s="119" t="s">
        <v>206</v>
      </c>
      <c r="B5" s="120">
        <v>14</v>
      </c>
      <c r="C5" s="121"/>
    </row>
    <row r="6" s="54" customFormat="1" ht="18" customHeight="1" spans="1:3">
      <c r="A6" s="119" t="s">
        <v>207</v>
      </c>
      <c r="B6" s="120">
        <v>62</v>
      </c>
      <c r="C6" s="121"/>
    </row>
    <row r="7" s="54" customFormat="1" ht="18" customHeight="1" spans="1:3">
      <c r="A7" s="119" t="s">
        <v>208</v>
      </c>
      <c r="B7" s="120">
        <v>95</v>
      </c>
      <c r="C7" s="121"/>
    </row>
    <row r="8" s="54" customFormat="1" ht="18" customHeight="1" spans="1:3">
      <c r="A8" s="119" t="s">
        <v>209</v>
      </c>
      <c r="B8" s="120">
        <v>16</v>
      </c>
      <c r="C8" s="121"/>
    </row>
    <row r="9" s="54" customFormat="1" ht="18" customHeight="1" spans="1:3">
      <c r="A9" s="119" t="s">
        <v>210</v>
      </c>
      <c r="B9" s="120">
        <v>61</v>
      </c>
      <c r="C9" s="121"/>
    </row>
    <row r="10" s="54" customFormat="1" ht="18" customHeight="1" spans="1:3">
      <c r="A10" s="119" t="s">
        <v>211</v>
      </c>
      <c r="B10" s="120">
        <v>30</v>
      </c>
      <c r="C10" s="121"/>
    </row>
    <row r="11" s="54" customFormat="1" ht="18" customHeight="1" spans="1:3">
      <c r="A11" s="119" t="s">
        <v>211</v>
      </c>
      <c r="B11" s="120">
        <v>100</v>
      </c>
      <c r="C11" s="121"/>
    </row>
    <row r="12" s="54" customFormat="1" ht="18" customHeight="1" spans="1:3">
      <c r="A12" s="119" t="s">
        <v>212</v>
      </c>
      <c r="B12" s="120">
        <v>899</v>
      </c>
      <c r="C12" s="121"/>
    </row>
    <row r="13" s="54" customFormat="1" ht="18" customHeight="1" spans="1:3">
      <c r="A13" s="119" t="s">
        <v>212</v>
      </c>
      <c r="B13" s="120">
        <v>1019</v>
      </c>
      <c r="C13" s="121"/>
    </row>
    <row r="14" s="55" customFormat="1" ht="18" customHeight="1" spans="1:3">
      <c r="A14" s="122" t="s">
        <v>203</v>
      </c>
      <c r="B14" s="123">
        <f>SUM(B5:B13)</f>
        <v>2296</v>
      </c>
      <c r="C14" s="124"/>
    </row>
    <row r="36" spans="2:2">
      <c r="B36" s="69"/>
    </row>
  </sheetData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pane ySplit="4" topLeftCell="A5" activePane="bottomLeft" state="frozen"/>
      <selection/>
      <selection pane="bottomLeft" activeCell="H5" sqref="H5"/>
    </sheetView>
  </sheetViews>
  <sheetFormatPr defaultColWidth="9" defaultRowHeight="15.75" outlineLevelRow="7" outlineLevelCol="1"/>
  <cols>
    <col min="1" max="1" width="33.25" style="35" customWidth="1"/>
    <col min="2" max="2" width="33.25" style="110" customWidth="1"/>
    <col min="3" max="16384" width="9" style="35"/>
  </cols>
  <sheetData>
    <row r="1" ht="21" customHeight="1" spans="1:1">
      <c r="A1" s="33" t="s">
        <v>213</v>
      </c>
    </row>
    <row r="2" ht="24.75" customHeight="1" spans="1:2">
      <c r="A2" s="37" t="s">
        <v>214</v>
      </c>
      <c r="B2" s="37"/>
    </row>
    <row r="3" s="33" customFormat="1" ht="24" customHeight="1" spans="2:2">
      <c r="B3" s="111" t="s">
        <v>65</v>
      </c>
    </row>
    <row r="4" s="108" customFormat="1" ht="51" customHeight="1" spans="1:2">
      <c r="A4" s="112" t="s">
        <v>76</v>
      </c>
      <c r="B4" s="113" t="s">
        <v>131</v>
      </c>
    </row>
    <row r="5" s="109" customFormat="1" ht="48" customHeight="1" spans="1:2">
      <c r="A5" s="65" t="s">
        <v>215</v>
      </c>
      <c r="B5" s="114"/>
    </row>
    <row r="6" s="109" customFormat="1" ht="48" customHeight="1" spans="1:2">
      <c r="A6" s="65" t="s">
        <v>216</v>
      </c>
      <c r="B6" s="114" t="s">
        <v>217</v>
      </c>
    </row>
    <row r="7" s="109" customFormat="1" ht="48" customHeight="1" spans="1:2">
      <c r="A7" s="115" t="s">
        <v>218</v>
      </c>
      <c r="B7" s="114"/>
    </row>
    <row r="8" ht="48" customHeight="1" spans="1:2">
      <c r="A8" s="41" t="s">
        <v>219</v>
      </c>
      <c r="B8" s="116">
        <f>B5+B6+B7</f>
        <v>783</v>
      </c>
    </row>
  </sheetData>
  <mergeCells count="1">
    <mergeCell ref="A2:B2"/>
  </mergeCells>
  <printOptions horizontalCentered="1"/>
  <pageMargins left="0.91875" right="0.747916666666667" top="0.984027777777778" bottom="0.984027777777778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pane ySplit="4" topLeftCell="A5" activePane="bottomLeft" state="frozen"/>
      <selection/>
      <selection pane="bottomLeft" activeCell="Z5" sqref="Z5"/>
    </sheetView>
  </sheetViews>
  <sheetFormatPr defaultColWidth="7" defaultRowHeight="15"/>
  <cols>
    <col min="1" max="1" width="35.1333333333333" style="71" customWidth="1"/>
    <col min="2" max="2" width="29.6333333333333" style="92" customWidth="1"/>
    <col min="3" max="3" width="10.3833333333333" style="18" hidden="1" customWidth="1"/>
    <col min="4" max="4" width="9.63333333333333" style="20" hidden="1" customWidth="1"/>
    <col min="5" max="5" width="8.13333333333333" style="20" hidden="1" customWidth="1"/>
    <col min="6" max="6" width="9.63333333333333" style="72" hidden="1" customWidth="1"/>
    <col min="7" max="7" width="17.5" style="72" hidden="1" customWidth="1"/>
    <col min="8" max="8" width="12.5" style="73" hidden="1" customWidth="1"/>
    <col min="9" max="9" width="7" style="74" hidden="1" customWidth="1"/>
    <col min="10" max="11" width="7" style="20" hidden="1" customWidth="1"/>
    <col min="12" max="12" width="13.8833333333333" style="20" hidden="1" customWidth="1"/>
    <col min="13" max="13" width="7.88333333333333" style="20" hidden="1" customWidth="1"/>
    <col min="14" max="14" width="9.5" style="20" hidden="1" customWidth="1"/>
    <col min="15" max="15" width="6.88333333333333" style="20" hidden="1" customWidth="1"/>
    <col min="16" max="16" width="9" style="20" hidden="1" customWidth="1"/>
    <col min="17" max="17" width="5.88333333333333" style="20" hidden="1" customWidth="1"/>
    <col min="18" max="18" width="5.25" style="20" hidden="1" customWidth="1"/>
    <col min="19" max="19" width="6.5" style="20" hidden="1" customWidth="1"/>
    <col min="20" max="21" width="7" style="20" hidden="1" customWidth="1"/>
    <col min="22" max="22" width="10.6333333333333" style="20" hidden="1" customWidth="1"/>
    <col min="23" max="23" width="10.5" style="20" hidden="1" customWidth="1"/>
    <col min="24" max="24" width="7" style="20" hidden="1" customWidth="1"/>
    <col min="25" max="16384" width="7" style="20"/>
  </cols>
  <sheetData>
    <row r="1" ht="29.25" customHeight="1" spans="1:1">
      <c r="A1" s="22" t="s">
        <v>220</v>
      </c>
    </row>
    <row r="2" ht="28.5" customHeight="1" spans="1:8">
      <c r="A2" s="93" t="s">
        <v>221</v>
      </c>
      <c r="B2" s="95"/>
      <c r="F2" s="20"/>
      <c r="G2" s="20"/>
      <c r="H2" s="20"/>
    </row>
    <row r="3" s="18" customFormat="1" ht="21.75" customHeight="1" spans="1:12">
      <c r="A3" s="71"/>
      <c r="B3" s="101" t="s">
        <v>65</v>
      </c>
      <c r="D3" s="18">
        <v>12.11</v>
      </c>
      <c r="F3" s="18">
        <v>12.22</v>
      </c>
      <c r="I3" s="92"/>
      <c r="L3" s="18">
        <v>1.2</v>
      </c>
    </row>
    <row r="4" s="18" customFormat="1" ht="39" customHeight="1" spans="1:14">
      <c r="A4" s="77" t="s">
        <v>76</v>
      </c>
      <c r="B4" s="96" t="s">
        <v>68</v>
      </c>
      <c r="F4" s="102" t="s">
        <v>222</v>
      </c>
      <c r="G4" s="102" t="s">
        <v>223</v>
      </c>
      <c r="H4" s="102" t="s">
        <v>224</v>
      </c>
      <c r="I4" s="92"/>
      <c r="L4" s="102" t="s">
        <v>222</v>
      </c>
      <c r="M4" s="106" t="s">
        <v>223</v>
      </c>
      <c r="N4" s="102" t="s">
        <v>224</v>
      </c>
    </row>
    <row r="5" s="71" customFormat="1" ht="39" customHeight="1" spans="1:24">
      <c r="A5" s="97" t="s">
        <v>225</v>
      </c>
      <c r="B5" s="103" t="s">
        <v>217</v>
      </c>
      <c r="C5" s="71">
        <v>105429</v>
      </c>
      <c r="D5" s="71">
        <v>595734.14</v>
      </c>
      <c r="E5" s="71">
        <f>104401+13602</f>
        <v>118003</v>
      </c>
      <c r="F5" s="104" t="s">
        <v>118</v>
      </c>
      <c r="G5" s="104" t="s">
        <v>226</v>
      </c>
      <c r="H5" s="104">
        <v>596221.15</v>
      </c>
      <c r="I5" s="71" t="e">
        <f>F5-A5</f>
        <v>#VALUE!</v>
      </c>
      <c r="J5" s="71">
        <f>H5-B5</f>
        <v>595438.15</v>
      </c>
      <c r="K5" s="71">
        <v>75943</v>
      </c>
      <c r="L5" s="104" t="s">
        <v>118</v>
      </c>
      <c r="M5" s="104" t="s">
        <v>226</v>
      </c>
      <c r="N5" s="104">
        <v>643048.95</v>
      </c>
      <c r="O5" s="71" t="e">
        <f>L5-A5</f>
        <v>#VALUE!</v>
      </c>
      <c r="P5" s="71">
        <f>N5-B5</f>
        <v>642265.95</v>
      </c>
      <c r="R5" s="71">
        <v>717759</v>
      </c>
      <c r="T5" s="107" t="s">
        <v>118</v>
      </c>
      <c r="U5" s="107" t="s">
        <v>226</v>
      </c>
      <c r="V5" s="107">
        <v>659380.53</v>
      </c>
      <c r="W5" s="71">
        <f>B5-V5</f>
        <v>-658597.53</v>
      </c>
      <c r="X5" s="71" t="e">
        <f>T5-A5</f>
        <v>#VALUE!</v>
      </c>
    </row>
    <row r="6" s="18" customFormat="1" ht="39" customHeight="1" spans="1:23">
      <c r="A6" s="105" t="s">
        <v>37</v>
      </c>
      <c r="B6" s="96">
        <v>783</v>
      </c>
      <c r="F6" s="102" t="str">
        <f t="shared" ref="F6:H6" si="0">""</f>
        <v/>
      </c>
      <c r="G6" s="102" t="str">
        <f t="shared" si="0"/>
        <v/>
      </c>
      <c r="H6" s="102" t="str">
        <f t="shared" si="0"/>
        <v/>
      </c>
      <c r="I6" s="92"/>
      <c r="L6" s="102" t="str">
        <f t="shared" ref="L6:N6" si="1">""</f>
        <v/>
      </c>
      <c r="M6" s="106" t="str">
        <f t="shared" si="1"/>
        <v/>
      </c>
      <c r="N6" s="102" t="str">
        <f t="shared" si="1"/>
        <v/>
      </c>
      <c r="V6" s="29" t="e">
        <f>V7+#REF!+#REF!+#REF!+#REF!+#REF!+#REF!+#REF!+#REF!+#REF!+#REF!+#REF!+#REF!+#REF!+#REF!+#REF!+#REF!+#REF!+#REF!+#REF!+#REF!</f>
        <v>#REF!</v>
      </c>
      <c r="W6" s="29" t="e">
        <f>W7+#REF!+#REF!+#REF!+#REF!+#REF!+#REF!+#REF!+#REF!+#REF!+#REF!+#REF!+#REF!+#REF!+#REF!+#REF!+#REF!+#REF!+#REF!+#REF!+#REF!</f>
        <v>#REF!</v>
      </c>
    </row>
    <row r="7" ht="19.5" customHeight="1" spans="1:24">
      <c r="A7" s="85"/>
      <c r="P7" s="88"/>
      <c r="T7" s="90" t="s">
        <v>121</v>
      </c>
      <c r="U7" s="90" t="s">
        <v>122</v>
      </c>
      <c r="V7" s="91">
        <v>19998</v>
      </c>
      <c r="W7" s="20">
        <f t="shared" ref="W7:W9" si="2">B7-V7</f>
        <v>-19998</v>
      </c>
      <c r="X7" s="20">
        <f t="shared" ref="X7:X9" si="3">T7-A7</f>
        <v>232</v>
      </c>
    </row>
    <row r="8" ht="19.5" customHeight="1" spans="16:24">
      <c r="P8" s="88"/>
      <c r="T8" s="90" t="s">
        <v>123</v>
      </c>
      <c r="U8" s="90" t="s">
        <v>124</v>
      </c>
      <c r="V8" s="91">
        <v>19998</v>
      </c>
      <c r="W8" s="20">
        <f t="shared" si="2"/>
        <v>-19998</v>
      </c>
      <c r="X8" s="20">
        <f t="shared" si="3"/>
        <v>23203</v>
      </c>
    </row>
    <row r="9" ht="19.5" customHeight="1" spans="16:24">
      <c r="P9" s="88"/>
      <c r="T9" s="90" t="s">
        <v>125</v>
      </c>
      <c r="U9" s="90" t="s">
        <v>126</v>
      </c>
      <c r="V9" s="91">
        <v>19998</v>
      </c>
      <c r="W9" s="20">
        <f t="shared" si="2"/>
        <v>-19998</v>
      </c>
      <c r="X9" s="20">
        <f t="shared" si="3"/>
        <v>2320301</v>
      </c>
    </row>
    <row r="10" ht="19.5" customHeight="1" spans="16:16">
      <c r="P10" s="88"/>
    </row>
    <row r="11" ht="19.5" customHeight="1" spans="16:16">
      <c r="P11" s="88"/>
    </row>
    <row r="12" ht="19.5" customHeight="1" spans="16:16">
      <c r="P12" s="88"/>
    </row>
    <row r="13" ht="19.5" customHeight="1" spans="16:16">
      <c r="P13" s="88"/>
    </row>
    <row r="14" ht="19.5" customHeight="1" spans="16:16">
      <c r="P14" s="88"/>
    </row>
    <row r="15" ht="19.5" customHeight="1" spans="16:16">
      <c r="P15" s="88"/>
    </row>
    <row r="16" ht="19.5" customHeight="1" spans="16:16">
      <c r="P16" s="88"/>
    </row>
    <row r="17" ht="19.5" customHeight="1" spans="16:16">
      <c r="P17" s="88"/>
    </row>
    <row r="18" ht="19.5" customHeight="1" spans="16:16">
      <c r="P18" s="88"/>
    </row>
    <row r="19" ht="19.5" customHeight="1" spans="16:16">
      <c r="P19" s="88"/>
    </row>
    <row r="20" ht="19.5" customHeight="1" spans="16:16">
      <c r="P20" s="88"/>
    </row>
    <row r="21" ht="19.5" customHeight="1" spans="16:16">
      <c r="P21" s="88"/>
    </row>
    <row r="22" ht="19.5" customHeight="1" spans="16:16">
      <c r="P22" s="88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7" defaultRowHeight="15"/>
  <cols>
    <col min="1" max="1" width="14.6333333333333" style="71" customWidth="1"/>
    <col min="2" max="2" width="46.6333333333333" style="18" customWidth="1"/>
    <col min="3" max="3" width="13" style="92" customWidth="1"/>
    <col min="4" max="4" width="10.3833333333333" style="18" hidden="1" customWidth="1"/>
    <col min="5" max="5" width="9.63333333333333" style="20" hidden="1" customWidth="1"/>
    <col min="6" max="6" width="8.13333333333333" style="20" hidden="1" customWidth="1"/>
    <col min="7" max="7" width="9.63333333333333" style="72" hidden="1" customWidth="1"/>
    <col min="8" max="8" width="17.5" style="72" hidden="1" customWidth="1"/>
    <col min="9" max="9" width="12.5" style="73" hidden="1" customWidth="1"/>
    <col min="10" max="10" width="7" style="74" hidden="1" customWidth="1"/>
    <col min="11" max="12" width="7" style="20" hidden="1" customWidth="1"/>
    <col min="13" max="13" width="13.8833333333333" style="20" hidden="1" customWidth="1"/>
    <col min="14" max="14" width="7.88333333333333" style="20" hidden="1" customWidth="1"/>
    <col min="15" max="15" width="9.5" style="20" hidden="1" customWidth="1"/>
    <col min="16" max="16" width="6.88333333333333" style="20" hidden="1" customWidth="1"/>
    <col min="17" max="17" width="9" style="20" hidden="1" customWidth="1"/>
    <col min="18" max="18" width="5.88333333333333" style="20" hidden="1" customWidth="1"/>
    <col min="19" max="19" width="5.25" style="20" hidden="1" customWidth="1"/>
    <col min="20" max="20" width="6.5" style="20" hidden="1" customWidth="1"/>
    <col min="21" max="22" width="7" style="20" hidden="1" customWidth="1"/>
    <col min="23" max="23" width="10.6333333333333" style="20" hidden="1" customWidth="1"/>
    <col min="24" max="24" width="10.5" style="20" hidden="1" customWidth="1"/>
    <col min="25" max="25" width="7" style="20" hidden="1" customWidth="1"/>
    <col min="26" max="16384" width="7" style="20"/>
  </cols>
  <sheetData>
    <row r="1" ht="23.25" customHeight="1" spans="1:1">
      <c r="A1" s="22" t="s">
        <v>227</v>
      </c>
    </row>
    <row r="2" ht="22.5" spans="1:9">
      <c r="A2" s="93" t="s">
        <v>228</v>
      </c>
      <c r="B2" s="94"/>
      <c r="C2" s="95"/>
      <c r="G2" s="20"/>
      <c r="H2" s="20"/>
      <c r="I2" s="20"/>
    </row>
    <row r="3" spans="3:13">
      <c r="C3" s="61" t="s">
        <v>109</v>
      </c>
      <c r="E3" s="20">
        <v>12.11</v>
      </c>
      <c r="G3" s="20">
        <v>12.22</v>
      </c>
      <c r="H3" s="20"/>
      <c r="I3" s="20"/>
      <c r="M3" s="20">
        <v>1.2</v>
      </c>
    </row>
    <row r="4" ht="45.75" customHeight="1" spans="1:15">
      <c r="A4" s="83" t="s">
        <v>229</v>
      </c>
      <c r="B4" s="26" t="s">
        <v>67</v>
      </c>
      <c r="C4" s="96" t="s">
        <v>68</v>
      </c>
      <c r="G4" s="84" t="s">
        <v>230</v>
      </c>
      <c r="H4" s="84" t="s">
        <v>231</v>
      </c>
      <c r="I4" s="84" t="s">
        <v>232</v>
      </c>
      <c r="M4" s="84" t="s">
        <v>230</v>
      </c>
      <c r="N4" s="89" t="s">
        <v>231</v>
      </c>
      <c r="O4" s="84" t="s">
        <v>232</v>
      </c>
    </row>
    <row r="5" ht="45.75" customHeight="1" spans="1:25">
      <c r="A5" s="83" t="s">
        <v>233</v>
      </c>
      <c r="B5" s="97" t="s">
        <v>225</v>
      </c>
      <c r="C5" s="98">
        <v>783</v>
      </c>
      <c r="D5" s="19">
        <v>105429</v>
      </c>
      <c r="E5" s="82">
        <v>595734.14</v>
      </c>
      <c r="F5" s="20">
        <f>104401+13602</f>
        <v>118003</v>
      </c>
      <c r="G5" s="72" t="s">
        <v>118</v>
      </c>
      <c r="H5" s="72" t="s">
        <v>119</v>
      </c>
      <c r="I5" s="73">
        <v>596221.15</v>
      </c>
      <c r="J5" s="74">
        <f>G5-A5</f>
        <v>-2229904</v>
      </c>
      <c r="K5" s="88">
        <f>I5-C5</f>
        <v>595438.15</v>
      </c>
      <c r="L5" s="88">
        <v>75943</v>
      </c>
      <c r="M5" s="72" t="s">
        <v>118</v>
      </c>
      <c r="N5" s="72" t="s">
        <v>119</v>
      </c>
      <c r="O5" s="73">
        <v>643048.95</v>
      </c>
      <c r="P5" s="74">
        <f>M5-A5</f>
        <v>-2229904</v>
      </c>
      <c r="Q5" s="88">
        <f>O5-C5</f>
        <v>642265.95</v>
      </c>
      <c r="S5" s="20">
        <v>717759</v>
      </c>
      <c r="U5" s="90" t="s">
        <v>118</v>
      </c>
      <c r="V5" s="90" t="s">
        <v>119</v>
      </c>
      <c r="W5" s="91">
        <v>659380.53</v>
      </c>
      <c r="X5" s="20">
        <f>C5-W5</f>
        <v>-658597.53</v>
      </c>
      <c r="Y5" s="20">
        <f>U5-A5</f>
        <v>-2229904</v>
      </c>
    </row>
    <row r="6" ht="45.75" customHeight="1" spans="1:24">
      <c r="A6" s="99" t="s">
        <v>219</v>
      </c>
      <c r="B6" s="100"/>
      <c r="C6" s="96">
        <v>783</v>
      </c>
      <c r="G6" s="84" t="str">
        <f t="shared" ref="G6:I6" si="0">""</f>
        <v/>
      </c>
      <c r="H6" s="84" t="str">
        <f t="shared" si="0"/>
        <v/>
      </c>
      <c r="I6" s="84" t="str">
        <f t="shared" si="0"/>
        <v/>
      </c>
      <c r="M6" s="84" t="str">
        <f t="shared" ref="M6:O6" si="1">""</f>
        <v/>
      </c>
      <c r="N6" s="89" t="str">
        <f t="shared" si="1"/>
        <v/>
      </c>
      <c r="O6" s="84" t="str">
        <f t="shared" si="1"/>
        <v/>
      </c>
      <c r="W6" s="29" t="e">
        <f>W7+#REF!+#REF!+#REF!+#REF!+#REF!+#REF!+#REF!+#REF!+#REF!+#REF!+#REF!+#REF!+#REF!+#REF!+#REF!+#REF!+#REF!+#REF!+#REF!+#REF!</f>
        <v>#REF!</v>
      </c>
      <c r="X6" s="29" t="e">
        <f>X7+#REF!+#REF!+#REF!+#REF!+#REF!+#REF!+#REF!+#REF!+#REF!+#REF!+#REF!+#REF!+#REF!+#REF!+#REF!+#REF!+#REF!+#REF!+#REF!+#REF!</f>
        <v>#REF!</v>
      </c>
    </row>
    <row r="7" ht="19.5" customHeight="1" spans="1:25">
      <c r="A7" s="85"/>
      <c r="Q7" s="88"/>
      <c r="U7" s="90" t="s">
        <v>121</v>
      </c>
      <c r="V7" s="90" t="s">
        <v>122</v>
      </c>
      <c r="W7" s="91">
        <v>19998</v>
      </c>
      <c r="X7" s="20">
        <f t="shared" ref="X7:X9" si="2">C7-W7</f>
        <v>-19998</v>
      </c>
      <c r="Y7" s="20">
        <f t="shared" ref="Y7:Y9" si="3">U7-A7</f>
        <v>232</v>
      </c>
    </row>
    <row r="8" ht="19.5" customHeight="1" spans="17:25">
      <c r="Q8" s="88"/>
      <c r="U8" s="90" t="s">
        <v>123</v>
      </c>
      <c r="V8" s="90" t="s">
        <v>124</v>
      </c>
      <c r="W8" s="91">
        <v>19998</v>
      </c>
      <c r="X8" s="20">
        <f t="shared" si="2"/>
        <v>-19998</v>
      </c>
      <c r="Y8" s="20">
        <f t="shared" si="3"/>
        <v>23203</v>
      </c>
    </row>
    <row r="9" ht="19.5" customHeight="1" spans="17:25">
      <c r="Q9" s="88"/>
      <c r="U9" s="90" t="s">
        <v>125</v>
      </c>
      <c r="V9" s="90" t="s">
        <v>126</v>
      </c>
      <c r="W9" s="91">
        <v>19998</v>
      </c>
      <c r="X9" s="20">
        <f t="shared" si="2"/>
        <v>-19998</v>
      </c>
      <c r="Y9" s="20">
        <f t="shared" si="3"/>
        <v>2320301</v>
      </c>
    </row>
    <row r="10" ht="19.5" customHeight="1" spans="17:17">
      <c r="Q10" s="88"/>
    </row>
    <row r="11" ht="19.5" customHeight="1" spans="17:17">
      <c r="Q11" s="88"/>
    </row>
    <row r="12" ht="19.5" customHeight="1" spans="17:17">
      <c r="Q12" s="88"/>
    </row>
    <row r="13" ht="19.5" customHeight="1" spans="17:17">
      <c r="Q13" s="88"/>
    </row>
    <row r="14" ht="19.5" customHeight="1" spans="17:17">
      <c r="Q14" s="88"/>
    </row>
    <row r="15" ht="19.5" customHeight="1" spans="17:17">
      <c r="Q15" s="88"/>
    </row>
    <row r="16" ht="19.5" customHeight="1" spans="17:17">
      <c r="Q16" s="88"/>
    </row>
    <row r="17" ht="19.5" customHeight="1" spans="17:17">
      <c r="Q17" s="88"/>
    </row>
    <row r="18" ht="19.5" customHeight="1" spans="17:17">
      <c r="Q18" s="88"/>
    </row>
    <row r="19" ht="19.5" customHeight="1" spans="17:17">
      <c r="Q19" s="88"/>
    </row>
    <row r="20" ht="19.5" customHeight="1" spans="17:17">
      <c r="Q20" s="88"/>
    </row>
    <row r="21" ht="19.5" customHeight="1" spans="17:17">
      <c r="Q21" s="88"/>
    </row>
    <row r="22" ht="19.5" customHeight="1" spans="17:17">
      <c r="Q22" s="88"/>
    </row>
  </sheetData>
  <mergeCells count="2">
    <mergeCell ref="A2:C2"/>
    <mergeCell ref="A6:B6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AD6" sqref="AD6"/>
    </sheetView>
  </sheetViews>
  <sheetFormatPr defaultColWidth="7" defaultRowHeight="15"/>
  <cols>
    <col min="1" max="2" width="37" style="71" customWidth="1"/>
    <col min="3" max="3" width="10.3833333333333" style="18" hidden="1" customWidth="1"/>
    <col min="4" max="4" width="9.63333333333333" style="20" hidden="1" customWidth="1"/>
    <col min="5" max="5" width="8.13333333333333" style="20" hidden="1" customWidth="1"/>
    <col min="6" max="6" width="9.63333333333333" style="72" hidden="1" customWidth="1"/>
    <col min="7" max="7" width="17.5" style="72" hidden="1" customWidth="1"/>
    <col min="8" max="8" width="12.5" style="73" hidden="1" customWidth="1"/>
    <col min="9" max="9" width="7" style="74" hidden="1" customWidth="1"/>
    <col min="10" max="11" width="7" style="20" hidden="1" customWidth="1"/>
    <col min="12" max="12" width="13.8833333333333" style="20" hidden="1" customWidth="1"/>
    <col min="13" max="13" width="7.88333333333333" style="20" hidden="1" customWidth="1"/>
    <col min="14" max="14" width="9.5" style="20" hidden="1" customWidth="1"/>
    <col min="15" max="15" width="6.88333333333333" style="20" hidden="1" customWidth="1"/>
    <col min="16" max="16" width="9" style="20" hidden="1" customWidth="1"/>
    <col min="17" max="17" width="5.88333333333333" style="20" hidden="1" customWidth="1"/>
    <col min="18" max="18" width="5.25" style="20" hidden="1" customWidth="1"/>
    <col min="19" max="19" width="6.5" style="20" hidden="1" customWidth="1"/>
    <col min="20" max="21" width="7" style="20" hidden="1" customWidth="1"/>
    <col min="22" max="22" width="10.6333333333333" style="20" hidden="1" customWidth="1"/>
    <col min="23" max="23" width="10.5" style="20" hidden="1" customWidth="1"/>
    <col min="24" max="24" width="7" style="20" hidden="1" customWidth="1"/>
    <col min="25" max="16384" width="7" style="20"/>
  </cols>
  <sheetData>
    <row r="1" ht="21.75" customHeight="1" spans="1:2">
      <c r="A1" s="22" t="s">
        <v>234</v>
      </c>
      <c r="B1" s="22"/>
    </row>
    <row r="2" ht="51.75" customHeight="1" spans="1:8">
      <c r="A2" s="75" t="s">
        <v>235</v>
      </c>
      <c r="B2" s="76"/>
      <c r="F2" s="20"/>
      <c r="G2" s="20"/>
      <c r="H2" s="20"/>
    </row>
    <row r="3" spans="2:12">
      <c r="B3" s="61" t="s">
        <v>109</v>
      </c>
      <c r="D3" s="20">
        <v>12.11</v>
      </c>
      <c r="F3" s="20">
        <v>12.22</v>
      </c>
      <c r="G3" s="20"/>
      <c r="H3" s="20"/>
      <c r="L3" s="20">
        <v>1.2</v>
      </c>
    </row>
    <row r="4" s="70" customFormat="1" ht="39.75" customHeight="1" spans="1:14">
      <c r="A4" s="77" t="s">
        <v>110</v>
      </c>
      <c r="B4" s="77" t="s">
        <v>131</v>
      </c>
      <c r="C4" s="78"/>
      <c r="F4" s="79" t="s">
        <v>114</v>
      </c>
      <c r="G4" s="79" t="s">
        <v>115</v>
      </c>
      <c r="H4" s="79" t="s">
        <v>116</v>
      </c>
      <c r="I4" s="86"/>
      <c r="L4" s="79" t="s">
        <v>114</v>
      </c>
      <c r="M4" s="87" t="s">
        <v>115</v>
      </c>
      <c r="N4" s="79" t="s">
        <v>116</v>
      </c>
    </row>
    <row r="5" ht="39.75" customHeight="1" spans="1:24">
      <c r="A5" s="80" t="s">
        <v>117</v>
      </c>
      <c r="B5" s="81" t="s">
        <v>217</v>
      </c>
      <c r="C5" s="19">
        <v>105429</v>
      </c>
      <c r="D5" s="82">
        <v>595734.14</v>
      </c>
      <c r="E5" s="20">
        <f>104401+13602</f>
        <v>118003</v>
      </c>
      <c r="F5" s="72" t="s">
        <v>118</v>
      </c>
      <c r="G5" s="72" t="s">
        <v>119</v>
      </c>
      <c r="H5" s="73">
        <v>596221.15</v>
      </c>
      <c r="I5" s="74" t="e">
        <f>F5-A5</f>
        <v>#VALUE!</v>
      </c>
      <c r="J5" s="88" t="e">
        <f>H5-#REF!</f>
        <v>#REF!</v>
      </c>
      <c r="K5" s="88">
        <v>75943</v>
      </c>
      <c r="L5" s="72" t="s">
        <v>118</v>
      </c>
      <c r="M5" s="72" t="s">
        <v>119</v>
      </c>
      <c r="N5" s="73">
        <v>643048.95</v>
      </c>
      <c r="O5" s="74" t="e">
        <f>L5-A5</f>
        <v>#VALUE!</v>
      </c>
      <c r="P5" s="88" t="e">
        <f>N5-#REF!</f>
        <v>#REF!</v>
      </c>
      <c r="R5" s="20">
        <v>717759</v>
      </c>
      <c r="T5" s="90" t="s">
        <v>118</v>
      </c>
      <c r="U5" s="90" t="s">
        <v>119</v>
      </c>
      <c r="V5" s="91">
        <v>659380.53</v>
      </c>
      <c r="W5" s="20" t="e">
        <f>#REF!-V5</f>
        <v>#REF!</v>
      </c>
      <c r="X5" s="20" t="e">
        <f>T5-A5</f>
        <v>#VALUE!</v>
      </c>
    </row>
    <row r="6" ht="39.75" customHeight="1" spans="1:23">
      <c r="A6" s="83" t="s">
        <v>219</v>
      </c>
      <c r="B6" s="83" t="s">
        <v>217</v>
      </c>
      <c r="F6" s="84" t="str">
        <f t="shared" ref="F6:H6" si="0">""</f>
        <v/>
      </c>
      <c r="G6" s="84" t="str">
        <f t="shared" si="0"/>
        <v/>
      </c>
      <c r="H6" s="84" t="str">
        <f t="shared" si="0"/>
        <v/>
      </c>
      <c r="L6" s="84" t="str">
        <f t="shared" ref="L6:N6" si="1">""</f>
        <v/>
      </c>
      <c r="M6" s="89" t="str">
        <f t="shared" si="1"/>
        <v/>
      </c>
      <c r="N6" s="84" t="str">
        <f t="shared" si="1"/>
        <v/>
      </c>
      <c r="V6" s="32" t="e">
        <f>V7+#REF!+#REF!+#REF!+#REF!+#REF!+#REF!+#REF!+#REF!+#REF!+#REF!+#REF!+#REF!+#REF!+#REF!+#REF!+#REF!+#REF!+#REF!+#REF!+#REF!</f>
        <v>#REF!</v>
      </c>
      <c r="W6" s="32" t="e">
        <f>W7+#REF!+#REF!+#REF!+#REF!+#REF!+#REF!+#REF!+#REF!+#REF!+#REF!+#REF!+#REF!+#REF!+#REF!+#REF!+#REF!+#REF!+#REF!+#REF!+#REF!</f>
        <v>#REF!</v>
      </c>
    </row>
    <row r="7" ht="19.5" customHeight="1" spans="1:24">
      <c r="A7" s="85"/>
      <c r="P7" s="88"/>
      <c r="T7" s="90" t="s">
        <v>121</v>
      </c>
      <c r="U7" s="90" t="s">
        <v>122</v>
      </c>
      <c r="V7" s="91">
        <v>19998</v>
      </c>
      <c r="W7" s="20" t="e">
        <f>#REF!-V7</f>
        <v>#REF!</v>
      </c>
      <c r="X7" s="20">
        <f t="shared" ref="X7:X9" si="2">T7-A7</f>
        <v>232</v>
      </c>
    </row>
    <row r="8" ht="19.5" customHeight="1" spans="16:24">
      <c r="P8" s="88"/>
      <c r="T8" s="90" t="s">
        <v>123</v>
      </c>
      <c r="U8" s="90" t="s">
        <v>124</v>
      </c>
      <c r="V8" s="91">
        <v>19998</v>
      </c>
      <c r="W8" s="20" t="e">
        <f>#REF!-V8</f>
        <v>#REF!</v>
      </c>
      <c r="X8" s="20">
        <f t="shared" si="2"/>
        <v>23203</v>
      </c>
    </row>
    <row r="9" ht="19.5" customHeight="1" spans="16:24">
      <c r="P9" s="88"/>
      <c r="T9" s="90" t="s">
        <v>125</v>
      </c>
      <c r="U9" s="90" t="s">
        <v>126</v>
      </c>
      <c r="V9" s="91">
        <v>19998</v>
      </c>
      <c r="W9" s="20" t="e">
        <f>#REF!-V9</f>
        <v>#REF!</v>
      </c>
      <c r="X9" s="20">
        <f t="shared" si="2"/>
        <v>2320301</v>
      </c>
    </row>
    <row r="10" ht="19.5" customHeight="1" spans="16:16">
      <c r="P10" s="88"/>
    </row>
    <row r="11" s="20" customFormat="1" ht="19.5" customHeight="1" spans="16:16">
      <c r="P11" s="88"/>
    </row>
    <row r="12" s="20" customFormat="1" ht="19.5" customHeight="1" spans="16:16">
      <c r="P12" s="88"/>
    </row>
    <row r="13" s="20" customFormat="1" ht="19.5" customHeight="1" spans="16:16">
      <c r="P13" s="88"/>
    </row>
    <row r="14" s="20" customFormat="1" ht="19.5" customHeight="1" spans="16:16">
      <c r="P14" s="88"/>
    </row>
    <row r="15" s="20" customFormat="1" ht="19.5" customHeight="1" spans="16:16">
      <c r="P15" s="88"/>
    </row>
    <row r="16" s="20" customFormat="1" ht="19.5" customHeight="1" spans="16:16">
      <c r="P16" s="88"/>
    </row>
    <row r="17" s="20" customFormat="1" ht="19.5" customHeight="1" spans="16:16">
      <c r="P17" s="88"/>
    </row>
    <row r="18" s="20" customFormat="1" ht="19.5" customHeight="1" spans="16:16">
      <c r="P18" s="88"/>
    </row>
    <row r="19" s="20" customFormat="1" ht="19.5" customHeight="1" spans="16:16">
      <c r="P19" s="88"/>
    </row>
    <row r="20" s="20" customFormat="1" ht="19.5" customHeight="1" spans="16:16">
      <c r="P20" s="88"/>
    </row>
    <row r="21" s="20" customFormat="1" ht="19.5" customHeight="1" spans="16:16">
      <c r="P21" s="88"/>
    </row>
    <row r="22" s="20" customFormat="1" ht="19.5" customHeight="1" spans="16:16">
      <c r="P22" s="88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J4" sqref="J4"/>
    </sheetView>
  </sheetViews>
  <sheetFormatPr defaultColWidth="7.88333333333333" defaultRowHeight="15.75" outlineLevelCol="2"/>
  <cols>
    <col min="1" max="2" width="37.6333333333333" style="56" customWidth="1"/>
    <col min="3" max="3" width="8" style="56" customWidth="1"/>
    <col min="4" max="4" width="7.88333333333333" style="56" customWidth="1"/>
    <col min="5" max="5" width="8.5" style="56" hidden="1" customWidth="1"/>
    <col min="6" max="6" width="7.88333333333333" style="56" hidden="1" customWidth="1"/>
    <col min="7" max="254" width="7.88333333333333" style="56"/>
    <col min="255" max="255" width="35.75" style="56" customWidth="1"/>
    <col min="256" max="256" width="7.88333333333333" style="56" hidden="1" customWidth="1"/>
    <col min="257" max="258" width="12" style="56" customWidth="1"/>
    <col min="259" max="259" width="8" style="56" customWidth="1"/>
    <col min="260" max="260" width="7.88333333333333" style="56" customWidth="1"/>
    <col min="261" max="262" width="7.88333333333333" style="56" hidden="1" customWidth="1"/>
    <col min="263" max="510" width="7.88333333333333" style="56"/>
    <col min="511" max="511" width="35.75" style="56" customWidth="1"/>
    <col min="512" max="512" width="7.88333333333333" style="56" hidden="1" customWidth="1"/>
    <col min="513" max="514" width="12" style="56" customWidth="1"/>
    <col min="515" max="515" width="8" style="56" customWidth="1"/>
    <col min="516" max="516" width="7.88333333333333" style="56" customWidth="1"/>
    <col min="517" max="518" width="7.88333333333333" style="56" hidden="1" customWidth="1"/>
    <col min="519" max="766" width="7.88333333333333" style="56"/>
    <col min="767" max="767" width="35.75" style="56" customWidth="1"/>
    <col min="768" max="768" width="7.88333333333333" style="56" hidden="1" customWidth="1"/>
    <col min="769" max="770" width="12" style="56" customWidth="1"/>
    <col min="771" max="771" width="8" style="56" customWidth="1"/>
    <col min="772" max="772" width="7.88333333333333" style="56" customWidth="1"/>
    <col min="773" max="774" width="7.88333333333333" style="56" hidden="1" customWidth="1"/>
    <col min="775" max="1022" width="7.88333333333333" style="56"/>
    <col min="1023" max="1023" width="35.75" style="56" customWidth="1"/>
    <col min="1024" max="1024" width="7.88333333333333" style="56" hidden="1" customWidth="1"/>
    <col min="1025" max="1026" width="12" style="56" customWidth="1"/>
    <col min="1027" max="1027" width="8" style="56" customWidth="1"/>
    <col min="1028" max="1028" width="7.88333333333333" style="56" customWidth="1"/>
    <col min="1029" max="1030" width="7.88333333333333" style="56" hidden="1" customWidth="1"/>
    <col min="1031" max="1278" width="7.88333333333333" style="56"/>
    <col min="1279" max="1279" width="35.75" style="56" customWidth="1"/>
    <col min="1280" max="1280" width="7.88333333333333" style="56" hidden="1" customWidth="1"/>
    <col min="1281" max="1282" width="12" style="56" customWidth="1"/>
    <col min="1283" max="1283" width="8" style="56" customWidth="1"/>
    <col min="1284" max="1284" width="7.88333333333333" style="56" customWidth="1"/>
    <col min="1285" max="1286" width="7.88333333333333" style="56" hidden="1" customWidth="1"/>
    <col min="1287" max="1534" width="7.88333333333333" style="56"/>
    <col min="1535" max="1535" width="35.75" style="56" customWidth="1"/>
    <col min="1536" max="1536" width="7.88333333333333" style="56" hidden="1" customWidth="1"/>
    <col min="1537" max="1538" width="12" style="56" customWidth="1"/>
    <col min="1539" max="1539" width="8" style="56" customWidth="1"/>
    <col min="1540" max="1540" width="7.88333333333333" style="56" customWidth="1"/>
    <col min="1541" max="1542" width="7.88333333333333" style="56" hidden="1" customWidth="1"/>
    <col min="1543" max="1790" width="7.88333333333333" style="56"/>
    <col min="1791" max="1791" width="35.75" style="56" customWidth="1"/>
    <col min="1792" max="1792" width="7.88333333333333" style="56" hidden="1" customWidth="1"/>
    <col min="1793" max="1794" width="12" style="56" customWidth="1"/>
    <col min="1795" max="1795" width="8" style="56" customWidth="1"/>
    <col min="1796" max="1796" width="7.88333333333333" style="56" customWidth="1"/>
    <col min="1797" max="1798" width="7.88333333333333" style="56" hidden="1" customWidth="1"/>
    <col min="1799" max="2046" width="7.88333333333333" style="56"/>
    <col min="2047" max="2047" width="35.75" style="56" customWidth="1"/>
    <col min="2048" max="2048" width="7.88333333333333" style="56" hidden="1" customWidth="1"/>
    <col min="2049" max="2050" width="12" style="56" customWidth="1"/>
    <col min="2051" max="2051" width="8" style="56" customWidth="1"/>
    <col min="2052" max="2052" width="7.88333333333333" style="56" customWidth="1"/>
    <col min="2053" max="2054" width="7.88333333333333" style="56" hidden="1" customWidth="1"/>
    <col min="2055" max="2302" width="7.88333333333333" style="56"/>
    <col min="2303" max="2303" width="35.75" style="56" customWidth="1"/>
    <col min="2304" max="2304" width="7.88333333333333" style="56" hidden="1" customWidth="1"/>
    <col min="2305" max="2306" width="12" style="56" customWidth="1"/>
    <col min="2307" max="2307" width="8" style="56" customWidth="1"/>
    <col min="2308" max="2308" width="7.88333333333333" style="56" customWidth="1"/>
    <col min="2309" max="2310" width="7.88333333333333" style="56" hidden="1" customWidth="1"/>
    <col min="2311" max="2558" width="7.88333333333333" style="56"/>
    <col min="2559" max="2559" width="35.75" style="56" customWidth="1"/>
    <col min="2560" max="2560" width="7.88333333333333" style="56" hidden="1" customWidth="1"/>
    <col min="2561" max="2562" width="12" style="56" customWidth="1"/>
    <col min="2563" max="2563" width="8" style="56" customWidth="1"/>
    <col min="2564" max="2564" width="7.88333333333333" style="56" customWidth="1"/>
    <col min="2565" max="2566" width="7.88333333333333" style="56" hidden="1" customWidth="1"/>
    <col min="2567" max="2814" width="7.88333333333333" style="56"/>
    <col min="2815" max="2815" width="35.75" style="56" customWidth="1"/>
    <col min="2816" max="2816" width="7.88333333333333" style="56" hidden="1" customWidth="1"/>
    <col min="2817" max="2818" width="12" style="56" customWidth="1"/>
    <col min="2819" max="2819" width="8" style="56" customWidth="1"/>
    <col min="2820" max="2820" width="7.88333333333333" style="56" customWidth="1"/>
    <col min="2821" max="2822" width="7.88333333333333" style="56" hidden="1" customWidth="1"/>
    <col min="2823" max="3070" width="7.88333333333333" style="56"/>
    <col min="3071" max="3071" width="35.75" style="56" customWidth="1"/>
    <col min="3072" max="3072" width="7.88333333333333" style="56" hidden="1" customWidth="1"/>
    <col min="3073" max="3074" width="12" style="56" customWidth="1"/>
    <col min="3075" max="3075" width="8" style="56" customWidth="1"/>
    <col min="3076" max="3076" width="7.88333333333333" style="56" customWidth="1"/>
    <col min="3077" max="3078" width="7.88333333333333" style="56" hidden="1" customWidth="1"/>
    <col min="3079" max="3326" width="7.88333333333333" style="56"/>
    <col min="3327" max="3327" width="35.75" style="56" customWidth="1"/>
    <col min="3328" max="3328" width="7.88333333333333" style="56" hidden="1" customWidth="1"/>
    <col min="3329" max="3330" width="12" style="56" customWidth="1"/>
    <col min="3331" max="3331" width="8" style="56" customWidth="1"/>
    <col min="3332" max="3332" width="7.88333333333333" style="56" customWidth="1"/>
    <col min="3333" max="3334" width="7.88333333333333" style="56" hidden="1" customWidth="1"/>
    <col min="3335" max="3582" width="7.88333333333333" style="56"/>
    <col min="3583" max="3583" width="35.75" style="56" customWidth="1"/>
    <col min="3584" max="3584" width="7.88333333333333" style="56" hidden="1" customWidth="1"/>
    <col min="3585" max="3586" width="12" style="56" customWidth="1"/>
    <col min="3587" max="3587" width="8" style="56" customWidth="1"/>
    <col min="3588" max="3588" width="7.88333333333333" style="56" customWidth="1"/>
    <col min="3589" max="3590" width="7.88333333333333" style="56" hidden="1" customWidth="1"/>
    <col min="3591" max="3838" width="7.88333333333333" style="56"/>
    <col min="3839" max="3839" width="35.75" style="56" customWidth="1"/>
    <col min="3840" max="3840" width="7.88333333333333" style="56" hidden="1" customWidth="1"/>
    <col min="3841" max="3842" width="12" style="56" customWidth="1"/>
    <col min="3843" max="3843" width="8" style="56" customWidth="1"/>
    <col min="3844" max="3844" width="7.88333333333333" style="56" customWidth="1"/>
    <col min="3845" max="3846" width="7.88333333333333" style="56" hidden="1" customWidth="1"/>
    <col min="3847" max="4094" width="7.88333333333333" style="56"/>
    <col min="4095" max="4095" width="35.75" style="56" customWidth="1"/>
    <col min="4096" max="4096" width="7.88333333333333" style="56" hidden="1" customWidth="1"/>
    <col min="4097" max="4098" width="12" style="56" customWidth="1"/>
    <col min="4099" max="4099" width="8" style="56" customWidth="1"/>
    <col min="4100" max="4100" width="7.88333333333333" style="56" customWidth="1"/>
    <col min="4101" max="4102" width="7.88333333333333" style="56" hidden="1" customWidth="1"/>
    <col min="4103" max="4350" width="7.88333333333333" style="56"/>
    <col min="4351" max="4351" width="35.75" style="56" customWidth="1"/>
    <col min="4352" max="4352" width="7.88333333333333" style="56" hidden="1" customWidth="1"/>
    <col min="4353" max="4354" width="12" style="56" customWidth="1"/>
    <col min="4355" max="4355" width="8" style="56" customWidth="1"/>
    <col min="4356" max="4356" width="7.88333333333333" style="56" customWidth="1"/>
    <col min="4357" max="4358" width="7.88333333333333" style="56" hidden="1" customWidth="1"/>
    <col min="4359" max="4606" width="7.88333333333333" style="56"/>
    <col min="4607" max="4607" width="35.75" style="56" customWidth="1"/>
    <col min="4608" max="4608" width="7.88333333333333" style="56" hidden="1" customWidth="1"/>
    <col min="4609" max="4610" width="12" style="56" customWidth="1"/>
    <col min="4611" max="4611" width="8" style="56" customWidth="1"/>
    <col min="4612" max="4612" width="7.88333333333333" style="56" customWidth="1"/>
    <col min="4613" max="4614" width="7.88333333333333" style="56" hidden="1" customWidth="1"/>
    <col min="4615" max="4862" width="7.88333333333333" style="56"/>
    <col min="4863" max="4863" width="35.75" style="56" customWidth="1"/>
    <col min="4864" max="4864" width="7.88333333333333" style="56" hidden="1" customWidth="1"/>
    <col min="4865" max="4866" width="12" style="56" customWidth="1"/>
    <col min="4867" max="4867" width="8" style="56" customWidth="1"/>
    <col min="4868" max="4868" width="7.88333333333333" style="56" customWidth="1"/>
    <col min="4869" max="4870" width="7.88333333333333" style="56" hidden="1" customWidth="1"/>
    <col min="4871" max="5118" width="7.88333333333333" style="56"/>
    <col min="5119" max="5119" width="35.75" style="56" customWidth="1"/>
    <col min="5120" max="5120" width="7.88333333333333" style="56" hidden="1" customWidth="1"/>
    <col min="5121" max="5122" width="12" style="56" customWidth="1"/>
    <col min="5123" max="5123" width="8" style="56" customWidth="1"/>
    <col min="5124" max="5124" width="7.88333333333333" style="56" customWidth="1"/>
    <col min="5125" max="5126" width="7.88333333333333" style="56" hidden="1" customWidth="1"/>
    <col min="5127" max="5374" width="7.88333333333333" style="56"/>
    <col min="5375" max="5375" width="35.75" style="56" customWidth="1"/>
    <col min="5376" max="5376" width="7.88333333333333" style="56" hidden="1" customWidth="1"/>
    <col min="5377" max="5378" width="12" style="56" customWidth="1"/>
    <col min="5379" max="5379" width="8" style="56" customWidth="1"/>
    <col min="5380" max="5380" width="7.88333333333333" style="56" customWidth="1"/>
    <col min="5381" max="5382" width="7.88333333333333" style="56" hidden="1" customWidth="1"/>
    <col min="5383" max="5630" width="7.88333333333333" style="56"/>
    <col min="5631" max="5631" width="35.75" style="56" customWidth="1"/>
    <col min="5632" max="5632" width="7.88333333333333" style="56" hidden="1" customWidth="1"/>
    <col min="5633" max="5634" width="12" style="56" customWidth="1"/>
    <col min="5635" max="5635" width="8" style="56" customWidth="1"/>
    <col min="5636" max="5636" width="7.88333333333333" style="56" customWidth="1"/>
    <col min="5637" max="5638" width="7.88333333333333" style="56" hidden="1" customWidth="1"/>
    <col min="5639" max="5886" width="7.88333333333333" style="56"/>
    <col min="5887" max="5887" width="35.75" style="56" customWidth="1"/>
    <col min="5888" max="5888" width="7.88333333333333" style="56" hidden="1" customWidth="1"/>
    <col min="5889" max="5890" width="12" style="56" customWidth="1"/>
    <col min="5891" max="5891" width="8" style="56" customWidth="1"/>
    <col min="5892" max="5892" width="7.88333333333333" style="56" customWidth="1"/>
    <col min="5893" max="5894" width="7.88333333333333" style="56" hidden="1" customWidth="1"/>
    <col min="5895" max="6142" width="7.88333333333333" style="56"/>
    <col min="6143" max="6143" width="35.75" style="56" customWidth="1"/>
    <col min="6144" max="6144" width="7.88333333333333" style="56" hidden="1" customWidth="1"/>
    <col min="6145" max="6146" width="12" style="56" customWidth="1"/>
    <col min="6147" max="6147" width="8" style="56" customWidth="1"/>
    <col min="6148" max="6148" width="7.88333333333333" style="56" customWidth="1"/>
    <col min="6149" max="6150" width="7.88333333333333" style="56" hidden="1" customWidth="1"/>
    <col min="6151" max="6398" width="7.88333333333333" style="56"/>
    <col min="6399" max="6399" width="35.75" style="56" customWidth="1"/>
    <col min="6400" max="6400" width="7.88333333333333" style="56" hidden="1" customWidth="1"/>
    <col min="6401" max="6402" width="12" style="56" customWidth="1"/>
    <col min="6403" max="6403" width="8" style="56" customWidth="1"/>
    <col min="6404" max="6404" width="7.88333333333333" style="56" customWidth="1"/>
    <col min="6405" max="6406" width="7.88333333333333" style="56" hidden="1" customWidth="1"/>
    <col min="6407" max="6654" width="7.88333333333333" style="56"/>
    <col min="6655" max="6655" width="35.75" style="56" customWidth="1"/>
    <col min="6656" max="6656" width="7.88333333333333" style="56" hidden="1" customWidth="1"/>
    <col min="6657" max="6658" width="12" style="56" customWidth="1"/>
    <col min="6659" max="6659" width="8" style="56" customWidth="1"/>
    <col min="6660" max="6660" width="7.88333333333333" style="56" customWidth="1"/>
    <col min="6661" max="6662" width="7.88333333333333" style="56" hidden="1" customWidth="1"/>
    <col min="6663" max="6910" width="7.88333333333333" style="56"/>
    <col min="6911" max="6911" width="35.75" style="56" customWidth="1"/>
    <col min="6912" max="6912" width="7.88333333333333" style="56" hidden="1" customWidth="1"/>
    <col min="6913" max="6914" width="12" style="56" customWidth="1"/>
    <col min="6915" max="6915" width="8" style="56" customWidth="1"/>
    <col min="6916" max="6916" width="7.88333333333333" style="56" customWidth="1"/>
    <col min="6917" max="6918" width="7.88333333333333" style="56" hidden="1" customWidth="1"/>
    <col min="6919" max="7166" width="7.88333333333333" style="56"/>
    <col min="7167" max="7167" width="35.75" style="56" customWidth="1"/>
    <col min="7168" max="7168" width="7.88333333333333" style="56" hidden="1" customWidth="1"/>
    <col min="7169" max="7170" width="12" style="56" customWidth="1"/>
    <col min="7171" max="7171" width="8" style="56" customWidth="1"/>
    <col min="7172" max="7172" width="7.88333333333333" style="56" customWidth="1"/>
    <col min="7173" max="7174" width="7.88333333333333" style="56" hidden="1" customWidth="1"/>
    <col min="7175" max="7422" width="7.88333333333333" style="56"/>
    <col min="7423" max="7423" width="35.75" style="56" customWidth="1"/>
    <col min="7424" max="7424" width="7.88333333333333" style="56" hidden="1" customWidth="1"/>
    <col min="7425" max="7426" width="12" style="56" customWidth="1"/>
    <col min="7427" max="7427" width="8" style="56" customWidth="1"/>
    <col min="7428" max="7428" width="7.88333333333333" style="56" customWidth="1"/>
    <col min="7429" max="7430" width="7.88333333333333" style="56" hidden="1" customWidth="1"/>
    <col min="7431" max="7678" width="7.88333333333333" style="56"/>
    <col min="7679" max="7679" width="35.75" style="56" customWidth="1"/>
    <col min="7680" max="7680" width="7.88333333333333" style="56" hidden="1" customWidth="1"/>
    <col min="7681" max="7682" width="12" style="56" customWidth="1"/>
    <col min="7683" max="7683" width="8" style="56" customWidth="1"/>
    <col min="7684" max="7684" width="7.88333333333333" style="56" customWidth="1"/>
    <col min="7685" max="7686" width="7.88333333333333" style="56" hidden="1" customWidth="1"/>
    <col min="7687" max="7934" width="7.88333333333333" style="56"/>
    <col min="7935" max="7935" width="35.75" style="56" customWidth="1"/>
    <col min="7936" max="7936" width="7.88333333333333" style="56" hidden="1" customWidth="1"/>
    <col min="7937" max="7938" width="12" style="56" customWidth="1"/>
    <col min="7939" max="7939" width="8" style="56" customWidth="1"/>
    <col min="7940" max="7940" width="7.88333333333333" style="56" customWidth="1"/>
    <col min="7941" max="7942" width="7.88333333333333" style="56" hidden="1" customWidth="1"/>
    <col min="7943" max="8190" width="7.88333333333333" style="56"/>
    <col min="8191" max="8191" width="35.75" style="56" customWidth="1"/>
    <col min="8192" max="8192" width="7.88333333333333" style="56" hidden="1" customWidth="1"/>
    <col min="8193" max="8194" width="12" style="56" customWidth="1"/>
    <col min="8195" max="8195" width="8" style="56" customWidth="1"/>
    <col min="8196" max="8196" width="7.88333333333333" style="56" customWidth="1"/>
    <col min="8197" max="8198" width="7.88333333333333" style="56" hidden="1" customWidth="1"/>
    <col min="8199" max="8446" width="7.88333333333333" style="56"/>
    <col min="8447" max="8447" width="35.75" style="56" customWidth="1"/>
    <col min="8448" max="8448" width="7.88333333333333" style="56" hidden="1" customWidth="1"/>
    <col min="8449" max="8450" width="12" style="56" customWidth="1"/>
    <col min="8451" max="8451" width="8" style="56" customWidth="1"/>
    <col min="8452" max="8452" width="7.88333333333333" style="56" customWidth="1"/>
    <col min="8453" max="8454" width="7.88333333333333" style="56" hidden="1" customWidth="1"/>
    <col min="8455" max="8702" width="7.88333333333333" style="56"/>
    <col min="8703" max="8703" width="35.75" style="56" customWidth="1"/>
    <col min="8704" max="8704" width="7.88333333333333" style="56" hidden="1" customWidth="1"/>
    <col min="8705" max="8706" width="12" style="56" customWidth="1"/>
    <col min="8707" max="8707" width="8" style="56" customWidth="1"/>
    <col min="8708" max="8708" width="7.88333333333333" style="56" customWidth="1"/>
    <col min="8709" max="8710" width="7.88333333333333" style="56" hidden="1" customWidth="1"/>
    <col min="8711" max="8958" width="7.88333333333333" style="56"/>
    <col min="8959" max="8959" width="35.75" style="56" customWidth="1"/>
    <col min="8960" max="8960" width="7.88333333333333" style="56" hidden="1" customWidth="1"/>
    <col min="8961" max="8962" width="12" style="56" customWidth="1"/>
    <col min="8963" max="8963" width="8" style="56" customWidth="1"/>
    <col min="8964" max="8964" width="7.88333333333333" style="56" customWidth="1"/>
    <col min="8965" max="8966" width="7.88333333333333" style="56" hidden="1" customWidth="1"/>
    <col min="8967" max="9214" width="7.88333333333333" style="56"/>
    <col min="9215" max="9215" width="35.75" style="56" customWidth="1"/>
    <col min="9216" max="9216" width="7.88333333333333" style="56" hidden="1" customWidth="1"/>
    <col min="9217" max="9218" width="12" style="56" customWidth="1"/>
    <col min="9219" max="9219" width="8" style="56" customWidth="1"/>
    <col min="9220" max="9220" width="7.88333333333333" style="56" customWidth="1"/>
    <col min="9221" max="9222" width="7.88333333333333" style="56" hidden="1" customWidth="1"/>
    <col min="9223" max="9470" width="7.88333333333333" style="56"/>
    <col min="9471" max="9471" width="35.75" style="56" customWidth="1"/>
    <col min="9472" max="9472" width="7.88333333333333" style="56" hidden="1" customWidth="1"/>
    <col min="9473" max="9474" width="12" style="56" customWidth="1"/>
    <col min="9475" max="9475" width="8" style="56" customWidth="1"/>
    <col min="9476" max="9476" width="7.88333333333333" style="56" customWidth="1"/>
    <col min="9477" max="9478" width="7.88333333333333" style="56" hidden="1" customWidth="1"/>
    <col min="9479" max="9726" width="7.88333333333333" style="56"/>
    <col min="9727" max="9727" width="35.75" style="56" customWidth="1"/>
    <col min="9728" max="9728" width="7.88333333333333" style="56" hidden="1" customWidth="1"/>
    <col min="9729" max="9730" width="12" style="56" customWidth="1"/>
    <col min="9731" max="9731" width="8" style="56" customWidth="1"/>
    <col min="9732" max="9732" width="7.88333333333333" style="56" customWidth="1"/>
    <col min="9733" max="9734" width="7.88333333333333" style="56" hidden="1" customWidth="1"/>
    <col min="9735" max="9982" width="7.88333333333333" style="56"/>
    <col min="9983" max="9983" width="35.75" style="56" customWidth="1"/>
    <col min="9984" max="9984" width="7.88333333333333" style="56" hidden="1" customWidth="1"/>
    <col min="9985" max="9986" width="12" style="56" customWidth="1"/>
    <col min="9987" max="9987" width="8" style="56" customWidth="1"/>
    <col min="9988" max="9988" width="7.88333333333333" style="56" customWidth="1"/>
    <col min="9989" max="9990" width="7.88333333333333" style="56" hidden="1" customWidth="1"/>
    <col min="9991" max="10238" width="7.88333333333333" style="56"/>
    <col min="10239" max="10239" width="35.75" style="56" customWidth="1"/>
    <col min="10240" max="10240" width="7.88333333333333" style="56" hidden="1" customWidth="1"/>
    <col min="10241" max="10242" width="12" style="56" customWidth="1"/>
    <col min="10243" max="10243" width="8" style="56" customWidth="1"/>
    <col min="10244" max="10244" width="7.88333333333333" style="56" customWidth="1"/>
    <col min="10245" max="10246" width="7.88333333333333" style="56" hidden="1" customWidth="1"/>
    <col min="10247" max="10494" width="7.88333333333333" style="56"/>
    <col min="10495" max="10495" width="35.75" style="56" customWidth="1"/>
    <col min="10496" max="10496" width="7.88333333333333" style="56" hidden="1" customWidth="1"/>
    <col min="10497" max="10498" width="12" style="56" customWidth="1"/>
    <col min="10499" max="10499" width="8" style="56" customWidth="1"/>
    <col min="10500" max="10500" width="7.88333333333333" style="56" customWidth="1"/>
    <col min="10501" max="10502" width="7.88333333333333" style="56" hidden="1" customWidth="1"/>
    <col min="10503" max="10750" width="7.88333333333333" style="56"/>
    <col min="10751" max="10751" width="35.75" style="56" customWidth="1"/>
    <col min="10752" max="10752" width="7.88333333333333" style="56" hidden="1" customWidth="1"/>
    <col min="10753" max="10754" width="12" style="56" customWidth="1"/>
    <col min="10755" max="10755" width="8" style="56" customWidth="1"/>
    <col min="10756" max="10756" width="7.88333333333333" style="56" customWidth="1"/>
    <col min="10757" max="10758" width="7.88333333333333" style="56" hidden="1" customWidth="1"/>
    <col min="10759" max="11006" width="7.88333333333333" style="56"/>
    <col min="11007" max="11007" width="35.75" style="56" customWidth="1"/>
    <col min="11008" max="11008" width="7.88333333333333" style="56" hidden="1" customWidth="1"/>
    <col min="11009" max="11010" width="12" style="56" customWidth="1"/>
    <col min="11011" max="11011" width="8" style="56" customWidth="1"/>
    <col min="11012" max="11012" width="7.88333333333333" style="56" customWidth="1"/>
    <col min="11013" max="11014" width="7.88333333333333" style="56" hidden="1" customWidth="1"/>
    <col min="11015" max="11262" width="7.88333333333333" style="56"/>
    <col min="11263" max="11263" width="35.75" style="56" customWidth="1"/>
    <col min="11264" max="11264" width="7.88333333333333" style="56" hidden="1" customWidth="1"/>
    <col min="11265" max="11266" width="12" style="56" customWidth="1"/>
    <col min="11267" max="11267" width="8" style="56" customWidth="1"/>
    <col min="11268" max="11268" width="7.88333333333333" style="56" customWidth="1"/>
    <col min="11269" max="11270" width="7.88333333333333" style="56" hidden="1" customWidth="1"/>
    <col min="11271" max="11518" width="7.88333333333333" style="56"/>
    <col min="11519" max="11519" width="35.75" style="56" customWidth="1"/>
    <col min="11520" max="11520" width="7.88333333333333" style="56" hidden="1" customWidth="1"/>
    <col min="11521" max="11522" width="12" style="56" customWidth="1"/>
    <col min="11523" max="11523" width="8" style="56" customWidth="1"/>
    <col min="11524" max="11524" width="7.88333333333333" style="56" customWidth="1"/>
    <col min="11525" max="11526" width="7.88333333333333" style="56" hidden="1" customWidth="1"/>
    <col min="11527" max="11774" width="7.88333333333333" style="56"/>
    <col min="11775" max="11775" width="35.75" style="56" customWidth="1"/>
    <col min="11776" max="11776" width="7.88333333333333" style="56" hidden="1" customWidth="1"/>
    <col min="11777" max="11778" width="12" style="56" customWidth="1"/>
    <col min="11779" max="11779" width="8" style="56" customWidth="1"/>
    <col min="11780" max="11780" width="7.88333333333333" style="56" customWidth="1"/>
    <col min="11781" max="11782" width="7.88333333333333" style="56" hidden="1" customWidth="1"/>
    <col min="11783" max="12030" width="7.88333333333333" style="56"/>
    <col min="12031" max="12031" width="35.75" style="56" customWidth="1"/>
    <col min="12032" max="12032" width="7.88333333333333" style="56" hidden="1" customWidth="1"/>
    <col min="12033" max="12034" width="12" style="56" customWidth="1"/>
    <col min="12035" max="12035" width="8" style="56" customWidth="1"/>
    <col min="12036" max="12036" width="7.88333333333333" style="56" customWidth="1"/>
    <col min="12037" max="12038" width="7.88333333333333" style="56" hidden="1" customWidth="1"/>
    <col min="12039" max="12286" width="7.88333333333333" style="56"/>
    <col min="12287" max="12287" width="35.75" style="56" customWidth="1"/>
    <col min="12288" max="12288" width="7.88333333333333" style="56" hidden="1" customWidth="1"/>
    <col min="12289" max="12290" width="12" style="56" customWidth="1"/>
    <col min="12291" max="12291" width="8" style="56" customWidth="1"/>
    <col min="12292" max="12292" width="7.88333333333333" style="56" customWidth="1"/>
    <col min="12293" max="12294" width="7.88333333333333" style="56" hidden="1" customWidth="1"/>
    <col min="12295" max="12542" width="7.88333333333333" style="56"/>
    <col min="12543" max="12543" width="35.75" style="56" customWidth="1"/>
    <col min="12544" max="12544" width="7.88333333333333" style="56" hidden="1" customWidth="1"/>
    <col min="12545" max="12546" width="12" style="56" customWidth="1"/>
    <col min="12547" max="12547" width="8" style="56" customWidth="1"/>
    <col min="12548" max="12548" width="7.88333333333333" style="56" customWidth="1"/>
    <col min="12549" max="12550" width="7.88333333333333" style="56" hidden="1" customWidth="1"/>
    <col min="12551" max="12798" width="7.88333333333333" style="56"/>
    <col min="12799" max="12799" width="35.75" style="56" customWidth="1"/>
    <col min="12800" max="12800" width="7.88333333333333" style="56" hidden="1" customWidth="1"/>
    <col min="12801" max="12802" width="12" style="56" customWidth="1"/>
    <col min="12803" max="12803" width="8" style="56" customWidth="1"/>
    <col min="12804" max="12804" width="7.88333333333333" style="56" customWidth="1"/>
    <col min="12805" max="12806" width="7.88333333333333" style="56" hidden="1" customWidth="1"/>
    <col min="12807" max="13054" width="7.88333333333333" style="56"/>
    <col min="13055" max="13055" width="35.75" style="56" customWidth="1"/>
    <col min="13056" max="13056" width="7.88333333333333" style="56" hidden="1" customWidth="1"/>
    <col min="13057" max="13058" width="12" style="56" customWidth="1"/>
    <col min="13059" max="13059" width="8" style="56" customWidth="1"/>
    <col min="13060" max="13060" width="7.88333333333333" style="56" customWidth="1"/>
    <col min="13061" max="13062" width="7.88333333333333" style="56" hidden="1" customWidth="1"/>
    <col min="13063" max="13310" width="7.88333333333333" style="56"/>
    <col min="13311" max="13311" width="35.75" style="56" customWidth="1"/>
    <col min="13312" max="13312" width="7.88333333333333" style="56" hidden="1" customWidth="1"/>
    <col min="13313" max="13314" width="12" style="56" customWidth="1"/>
    <col min="13315" max="13315" width="8" style="56" customWidth="1"/>
    <col min="13316" max="13316" width="7.88333333333333" style="56" customWidth="1"/>
    <col min="13317" max="13318" width="7.88333333333333" style="56" hidden="1" customWidth="1"/>
    <col min="13319" max="13566" width="7.88333333333333" style="56"/>
    <col min="13567" max="13567" width="35.75" style="56" customWidth="1"/>
    <col min="13568" max="13568" width="7.88333333333333" style="56" hidden="1" customWidth="1"/>
    <col min="13569" max="13570" width="12" style="56" customWidth="1"/>
    <col min="13571" max="13571" width="8" style="56" customWidth="1"/>
    <col min="13572" max="13572" width="7.88333333333333" style="56" customWidth="1"/>
    <col min="13573" max="13574" width="7.88333333333333" style="56" hidden="1" customWidth="1"/>
    <col min="13575" max="13822" width="7.88333333333333" style="56"/>
    <col min="13823" max="13823" width="35.75" style="56" customWidth="1"/>
    <col min="13824" max="13824" width="7.88333333333333" style="56" hidden="1" customWidth="1"/>
    <col min="13825" max="13826" width="12" style="56" customWidth="1"/>
    <col min="13827" max="13827" width="8" style="56" customWidth="1"/>
    <col min="13828" max="13828" width="7.88333333333333" style="56" customWidth="1"/>
    <col min="13829" max="13830" width="7.88333333333333" style="56" hidden="1" customWidth="1"/>
    <col min="13831" max="14078" width="7.88333333333333" style="56"/>
    <col min="14079" max="14079" width="35.75" style="56" customWidth="1"/>
    <col min="14080" max="14080" width="7.88333333333333" style="56" hidden="1" customWidth="1"/>
    <col min="14081" max="14082" width="12" style="56" customWidth="1"/>
    <col min="14083" max="14083" width="8" style="56" customWidth="1"/>
    <col min="14084" max="14084" width="7.88333333333333" style="56" customWidth="1"/>
    <col min="14085" max="14086" width="7.88333333333333" style="56" hidden="1" customWidth="1"/>
    <col min="14087" max="14334" width="7.88333333333333" style="56"/>
    <col min="14335" max="14335" width="35.75" style="56" customWidth="1"/>
    <col min="14336" max="14336" width="7.88333333333333" style="56" hidden="1" customWidth="1"/>
    <col min="14337" max="14338" width="12" style="56" customWidth="1"/>
    <col min="14339" max="14339" width="8" style="56" customWidth="1"/>
    <col min="14340" max="14340" width="7.88333333333333" style="56" customWidth="1"/>
    <col min="14341" max="14342" width="7.88333333333333" style="56" hidden="1" customWidth="1"/>
    <col min="14343" max="14590" width="7.88333333333333" style="56"/>
    <col min="14591" max="14591" width="35.75" style="56" customWidth="1"/>
    <col min="14592" max="14592" width="7.88333333333333" style="56" hidden="1" customWidth="1"/>
    <col min="14593" max="14594" width="12" style="56" customWidth="1"/>
    <col min="14595" max="14595" width="8" style="56" customWidth="1"/>
    <col min="14596" max="14596" width="7.88333333333333" style="56" customWidth="1"/>
    <col min="14597" max="14598" width="7.88333333333333" style="56" hidden="1" customWidth="1"/>
    <col min="14599" max="14846" width="7.88333333333333" style="56"/>
    <col min="14847" max="14847" width="35.75" style="56" customWidth="1"/>
    <col min="14848" max="14848" width="7.88333333333333" style="56" hidden="1" customWidth="1"/>
    <col min="14849" max="14850" width="12" style="56" customWidth="1"/>
    <col min="14851" max="14851" width="8" style="56" customWidth="1"/>
    <col min="14852" max="14852" width="7.88333333333333" style="56" customWidth="1"/>
    <col min="14853" max="14854" width="7.88333333333333" style="56" hidden="1" customWidth="1"/>
    <col min="14855" max="15102" width="7.88333333333333" style="56"/>
    <col min="15103" max="15103" width="35.75" style="56" customWidth="1"/>
    <col min="15104" max="15104" width="7.88333333333333" style="56" hidden="1" customWidth="1"/>
    <col min="15105" max="15106" width="12" style="56" customWidth="1"/>
    <col min="15107" max="15107" width="8" style="56" customWidth="1"/>
    <col min="15108" max="15108" width="7.88333333333333" style="56" customWidth="1"/>
    <col min="15109" max="15110" width="7.88333333333333" style="56" hidden="1" customWidth="1"/>
    <col min="15111" max="15358" width="7.88333333333333" style="56"/>
    <col min="15359" max="15359" width="35.75" style="56" customWidth="1"/>
    <col min="15360" max="15360" width="7.88333333333333" style="56" hidden="1" customWidth="1"/>
    <col min="15361" max="15362" width="12" style="56" customWidth="1"/>
    <col min="15363" max="15363" width="8" style="56" customWidth="1"/>
    <col min="15364" max="15364" width="7.88333333333333" style="56" customWidth="1"/>
    <col min="15365" max="15366" width="7.88333333333333" style="56" hidden="1" customWidth="1"/>
    <col min="15367" max="15614" width="7.88333333333333" style="56"/>
    <col min="15615" max="15615" width="35.75" style="56" customWidth="1"/>
    <col min="15616" max="15616" width="7.88333333333333" style="56" hidden="1" customWidth="1"/>
    <col min="15617" max="15618" width="12" style="56" customWidth="1"/>
    <col min="15619" max="15619" width="8" style="56" customWidth="1"/>
    <col min="15620" max="15620" width="7.88333333333333" style="56" customWidth="1"/>
    <col min="15621" max="15622" width="7.88333333333333" style="56" hidden="1" customWidth="1"/>
    <col min="15623" max="15870" width="7.88333333333333" style="56"/>
    <col min="15871" max="15871" width="35.75" style="56" customWidth="1"/>
    <col min="15872" max="15872" width="7.88333333333333" style="56" hidden="1" customWidth="1"/>
    <col min="15873" max="15874" width="12" style="56" customWidth="1"/>
    <col min="15875" max="15875" width="8" style="56" customWidth="1"/>
    <col min="15876" max="15876" width="7.88333333333333" style="56" customWidth="1"/>
    <col min="15877" max="15878" width="7.88333333333333" style="56" hidden="1" customWidth="1"/>
    <col min="15879" max="16126" width="7.88333333333333" style="56"/>
    <col min="16127" max="16127" width="35.75" style="56" customWidth="1"/>
    <col min="16128" max="16128" width="7.88333333333333" style="56" hidden="1" customWidth="1"/>
    <col min="16129" max="16130" width="12" style="56" customWidth="1"/>
    <col min="16131" max="16131" width="8" style="56" customWidth="1"/>
    <col min="16132" max="16132" width="7.88333333333333" style="56" customWidth="1"/>
    <col min="16133" max="16134" width="7.88333333333333" style="56" hidden="1" customWidth="1"/>
    <col min="16135" max="16384" width="7.88333333333333" style="56"/>
  </cols>
  <sheetData>
    <row r="1" ht="27" customHeight="1" spans="1:2">
      <c r="A1" s="57" t="s">
        <v>236</v>
      </c>
      <c r="B1" s="58"/>
    </row>
    <row r="2" ht="39.95" customHeight="1" spans="1:2">
      <c r="A2" s="59" t="s">
        <v>237</v>
      </c>
      <c r="B2" s="59"/>
    </row>
    <row r="3" s="52" customFormat="1" ht="18.75" customHeight="1" spans="1:2">
      <c r="A3" s="60"/>
      <c r="B3" s="61" t="s">
        <v>109</v>
      </c>
    </row>
    <row r="4" s="53" customFormat="1" ht="53.25" customHeight="1" spans="1:3">
      <c r="A4" s="62" t="s">
        <v>130</v>
      </c>
      <c r="B4" s="63" t="s">
        <v>131</v>
      </c>
      <c r="C4" s="64"/>
    </row>
    <row r="5" s="54" customFormat="1" ht="53.25" customHeight="1" spans="1:2">
      <c r="A5" s="65" t="s">
        <v>225</v>
      </c>
      <c r="B5" s="66">
        <v>783</v>
      </c>
    </row>
    <row r="6" s="55" customFormat="1" ht="53.25" customHeight="1" spans="1:2">
      <c r="A6" s="67" t="s">
        <v>37</v>
      </c>
      <c r="B6" s="68">
        <f>SUM(B5:B5)</f>
        <v>783</v>
      </c>
    </row>
    <row r="27" spans="2:2">
      <c r="B27" s="69"/>
    </row>
  </sheetData>
  <mergeCells count="1">
    <mergeCell ref="A2:B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G7" sqref="G7"/>
    </sheetView>
  </sheetViews>
  <sheetFormatPr defaultColWidth="9" defaultRowHeight="15.75" outlineLevelCol="4"/>
  <cols>
    <col min="1" max="1" width="17.1333333333333" style="35" customWidth="1"/>
    <col min="2" max="2" width="45" style="35" customWidth="1"/>
    <col min="3" max="3" width="17.25" style="36" customWidth="1"/>
    <col min="4" max="16384" width="9" style="35"/>
  </cols>
  <sheetData>
    <row r="1" ht="22.5" customHeight="1" spans="1:1">
      <c r="A1" s="33" t="s">
        <v>238</v>
      </c>
    </row>
    <row r="2" ht="24.75" customHeight="1" spans="1:3">
      <c r="A2" s="37" t="s">
        <v>239</v>
      </c>
      <c r="B2" s="38"/>
      <c r="C2" s="39"/>
    </row>
    <row r="3" s="33" customFormat="1" ht="24" customHeight="1" spans="3:3">
      <c r="C3" s="40" t="s">
        <v>65</v>
      </c>
    </row>
    <row r="4" s="34" customFormat="1" ht="33" customHeight="1" spans="1:3">
      <c r="A4" s="41" t="s">
        <v>229</v>
      </c>
      <c r="B4" s="41" t="s">
        <v>67</v>
      </c>
      <c r="C4" s="42" t="s">
        <v>68</v>
      </c>
    </row>
    <row r="5" s="34" customFormat="1" ht="24.75" customHeight="1" spans="1:3">
      <c r="A5" s="43">
        <v>102</v>
      </c>
      <c r="B5" s="44" t="s">
        <v>240</v>
      </c>
      <c r="C5" s="45">
        <f>SUM(C6+C15)</f>
        <v>128598</v>
      </c>
    </row>
    <row r="6" s="34" customFormat="1" ht="24.75" customHeight="1" spans="1:3">
      <c r="A6" s="46" t="s">
        <v>241</v>
      </c>
      <c r="B6" s="30" t="s">
        <v>242</v>
      </c>
      <c r="C6" s="45">
        <f>SUM(C7+C8+C9+C10+C11+C12+C13+C14)</f>
        <v>40815</v>
      </c>
    </row>
    <row r="7" s="33" customFormat="1" ht="24.75" customHeight="1" spans="1:5">
      <c r="A7" s="47">
        <v>1020301</v>
      </c>
      <c r="B7" s="48" t="s">
        <v>243</v>
      </c>
      <c r="C7" s="49">
        <v>4715</v>
      </c>
      <c r="E7" s="50"/>
    </row>
    <row r="8" s="33" customFormat="1" ht="24.75" customHeight="1" spans="1:5">
      <c r="A8" s="47">
        <v>1021002</v>
      </c>
      <c r="B8" s="48" t="s">
        <v>244</v>
      </c>
      <c r="C8" s="49">
        <v>300</v>
      </c>
      <c r="E8" s="50"/>
    </row>
    <row r="9" s="33" customFormat="1" ht="24.75" customHeight="1" spans="1:5">
      <c r="A9" s="47"/>
      <c r="B9" s="51" t="s">
        <v>245</v>
      </c>
      <c r="C9" s="49">
        <v>34527</v>
      </c>
      <c r="E9" s="50"/>
    </row>
    <row r="10" s="33" customFormat="1" ht="24.75" customHeight="1" spans="1:5">
      <c r="A10" s="47"/>
      <c r="B10" s="51" t="s">
        <v>246</v>
      </c>
      <c r="C10" s="49">
        <v>15</v>
      </c>
      <c r="E10" s="50"/>
    </row>
    <row r="11" s="33" customFormat="1" ht="24.75" customHeight="1" spans="1:5">
      <c r="A11" s="47"/>
      <c r="B11" s="51" t="s">
        <v>247</v>
      </c>
      <c r="C11" s="49">
        <v>8</v>
      </c>
      <c r="E11" s="50"/>
    </row>
    <row r="12" s="33" customFormat="1" ht="24.75" customHeight="1" spans="1:5">
      <c r="A12" s="47"/>
      <c r="B12" s="51" t="s">
        <v>248</v>
      </c>
      <c r="C12" s="49">
        <v>1229</v>
      </c>
      <c r="E12" s="50"/>
    </row>
    <row r="13" s="33" customFormat="1" ht="24.75" customHeight="1" spans="1:5">
      <c r="A13" s="47"/>
      <c r="B13" s="51" t="s">
        <v>249</v>
      </c>
      <c r="C13" s="49"/>
      <c r="E13" s="50"/>
    </row>
    <row r="14" s="33" customFormat="1" ht="24.75" customHeight="1" spans="1:5">
      <c r="A14" s="47"/>
      <c r="B14" s="51" t="s">
        <v>250</v>
      </c>
      <c r="C14" s="49">
        <v>21</v>
      </c>
      <c r="E14" s="50"/>
    </row>
    <row r="15" s="34" customFormat="1" ht="24.75" customHeight="1" spans="1:3">
      <c r="A15" s="46" t="s">
        <v>251</v>
      </c>
      <c r="B15" s="30" t="s">
        <v>252</v>
      </c>
      <c r="C15" s="45">
        <f>SUM(C16+C17+C18+C19+C20+C21+C22+C23)</f>
        <v>87783</v>
      </c>
    </row>
    <row r="16" s="33" customFormat="1" ht="24.75" customHeight="1" spans="1:5">
      <c r="A16" s="47">
        <v>1021101</v>
      </c>
      <c r="B16" s="48" t="s">
        <v>243</v>
      </c>
      <c r="C16" s="49">
        <v>32034</v>
      </c>
      <c r="E16" s="50"/>
    </row>
    <row r="17" s="33" customFormat="1" ht="24.75" customHeight="1" spans="1:5">
      <c r="A17" s="47">
        <v>1021102</v>
      </c>
      <c r="B17" s="48" t="s">
        <v>244</v>
      </c>
      <c r="C17" s="49">
        <v>53</v>
      </c>
      <c r="E17" s="50"/>
    </row>
    <row r="18" s="33" customFormat="1" ht="24.75" customHeight="1" spans="1:5">
      <c r="A18" s="47"/>
      <c r="B18" s="51" t="s">
        <v>245</v>
      </c>
      <c r="C18" s="49">
        <v>54848</v>
      </c>
      <c r="E18" s="50"/>
    </row>
    <row r="19" s="33" customFormat="1" ht="24.75" customHeight="1" spans="1:5">
      <c r="A19" s="47"/>
      <c r="B19" s="51" t="s">
        <v>246</v>
      </c>
      <c r="C19" s="49">
        <v>58</v>
      </c>
      <c r="E19" s="50"/>
    </row>
    <row r="20" s="33" customFormat="1" ht="24.75" customHeight="1" spans="1:5">
      <c r="A20" s="47"/>
      <c r="B20" s="51" t="s">
        <v>247</v>
      </c>
      <c r="C20" s="49">
        <v>790</v>
      </c>
      <c r="E20" s="50"/>
    </row>
    <row r="21" s="33" customFormat="1" ht="24.75" customHeight="1" spans="1:5">
      <c r="A21" s="47"/>
      <c r="B21" s="51" t="s">
        <v>248</v>
      </c>
      <c r="C21" s="49"/>
      <c r="E21" s="50"/>
    </row>
    <row r="22" s="33" customFormat="1" ht="24.75" customHeight="1" spans="1:5">
      <c r="A22" s="47"/>
      <c r="B22" s="51" t="s">
        <v>249</v>
      </c>
      <c r="C22" s="49"/>
      <c r="E22" s="50"/>
    </row>
    <row r="23" s="33" customFormat="1" ht="24.75" customHeight="1" spans="1:5">
      <c r="A23" s="47"/>
      <c r="B23" s="51" t="s">
        <v>250</v>
      </c>
      <c r="C23" s="49"/>
      <c r="E23" s="50"/>
    </row>
  </sheetData>
  <mergeCells count="1">
    <mergeCell ref="A2:C2"/>
  </mergeCells>
  <printOptions horizontalCentered="1"/>
  <pageMargins left="0.91875" right="0.747916666666667" top="0.984027777777778" bottom="0.984027777777778" header="0.511805555555556" footer="0.511805555555556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F12" sqref="F12"/>
    </sheetView>
  </sheetViews>
  <sheetFormatPr defaultColWidth="7" defaultRowHeight="15" outlineLevelCol="1"/>
  <cols>
    <col min="1" max="1" width="46.6333333333333" style="18" customWidth="1"/>
    <col min="2" max="2" width="16.6333333333333" style="19" customWidth="1"/>
    <col min="3" max="16360" width="7" style="20"/>
    <col min="16361" max="16384" width="7" style="21"/>
  </cols>
  <sheetData>
    <row r="1" ht="21.75" customHeight="1" spans="1:1">
      <c r="A1" s="22" t="s">
        <v>253</v>
      </c>
    </row>
    <row r="2" ht="22.5" spans="1:2">
      <c r="A2" s="23" t="s">
        <v>254</v>
      </c>
      <c r="B2" s="24"/>
    </row>
    <row r="3" s="18" customFormat="1" ht="21" customHeight="1" spans="2:2">
      <c r="B3" s="25" t="s">
        <v>65</v>
      </c>
    </row>
    <row r="4" s="18" customFormat="1" ht="27" customHeight="1" spans="1:2">
      <c r="A4" s="26" t="s">
        <v>67</v>
      </c>
      <c r="B4" s="27" t="s">
        <v>68</v>
      </c>
    </row>
    <row r="5" s="18" customFormat="1" ht="26.25" customHeight="1" spans="1:2">
      <c r="A5" s="28" t="s">
        <v>255</v>
      </c>
      <c r="B5" s="29">
        <f>SUM(B6+B12)</f>
        <v>121534</v>
      </c>
    </row>
    <row r="6" s="18" customFormat="1" ht="26.25" customHeight="1" spans="1:2">
      <c r="A6" s="30" t="s">
        <v>256</v>
      </c>
      <c r="B6" s="29">
        <f>SUM(B7+B8+B9+B10+B11)</f>
        <v>35653</v>
      </c>
    </row>
    <row r="7" s="18" customFormat="1" ht="26.25" customHeight="1" spans="1:2">
      <c r="A7" s="31" t="s">
        <v>257</v>
      </c>
      <c r="B7" s="32">
        <v>33497</v>
      </c>
    </row>
    <row r="8" s="18" customFormat="1" ht="26.25" customHeight="1" spans="1:2">
      <c r="A8" s="31" t="s">
        <v>258</v>
      </c>
      <c r="B8" s="32">
        <v>2</v>
      </c>
    </row>
    <row r="9" s="18" customFormat="1" ht="26.25" customHeight="1" spans="1:2">
      <c r="A9" s="31" t="s">
        <v>259</v>
      </c>
      <c r="B9" s="32">
        <v>30</v>
      </c>
    </row>
    <row r="10" s="18" customFormat="1" ht="26.25" customHeight="1" spans="1:2">
      <c r="A10" s="31" t="s">
        <v>260</v>
      </c>
      <c r="B10" s="32">
        <v>1694</v>
      </c>
    </row>
    <row r="11" s="18" customFormat="1" ht="26.25" customHeight="1" spans="1:2">
      <c r="A11" s="31" t="s">
        <v>261</v>
      </c>
      <c r="B11" s="32">
        <v>430</v>
      </c>
    </row>
    <row r="12" s="18" customFormat="1" ht="26.25" customHeight="1" spans="1:2">
      <c r="A12" s="30" t="s">
        <v>262</v>
      </c>
      <c r="B12" s="29">
        <f>SUM(B13+B14+B15+B16+B17)</f>
        <v>85881</v>
      </c>
    </row>
    <row r="13" ht="26.25" customHeight="1" spans="1:2">
      <c r="A13" s="31" t="s">
        <v>257</v>
      </c>
      <c r="B13" s="32">
        <v>85566</v>
      </c>
    </row>
    <row r="14" ht="26.25" customHeight="1" spans="1:2">
      <c r="A14" s="31" t="s">
        <v>258</v>
      </c>
      <c r="B14" s="32">
        <v>45</v>
      </c>
    </row>
    <row r="15" ht="26.25" customHeight="1" spans="1:2">
      <c r="A15" s="31" t="s">
        <v>259</v>
      </c>
      <c r="B15" s="32">
        <v>270</v>
      </c>
    </row>
    <row r="16" s="18" customFormat="1" ht="26.25" customHeight="1" spans="1:2">
      <c r="A16" s="31" t="s">
        <v>260</v>
      </c>
      <c r="B16" s="32"/>
    </row>
    <row r="17" s="18" customFormat="1" ht="26.25" customHeight="1" spans="1:2">
      <c r="A17" s="31" t="s">
        <v>261</v>
      </c>
      <c r="B17" s="32"/>
    </row>
    <row r="18" ht="19.5" customHeight="1"/>
    <row r="19" ht="19.5" customHeight="1"/>
    <row r="20" ht="19.5" customHeight="1"/>
    <row r="21" ht="19.5" customHeight="1"/>
    <row r="22" ht="19.5" customHeight="1"/>
    <row r="23" ht="19.5" customHeight="1"/>
  </sheetData>
  <mergeCells count="1">
    <mergeCell ref="A2:B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3"/>
  <sheetViews>
    <sheetView workbookViewId="0">
      <pane ySplit="5" topLeftCell="A24" activePane="bottomLeft" state="frozen"/>
      <selection/>
      <selection pane="bottomLeft" activeCell="B6" sqref="B6:B30"/>
    </sheetView>
  </sheetViews>
  <sheetFormatPr defaultColWidth="7" defaultRowHeight="13.5" outlineLevelCol="1"/>
  <cols>
    <col min="1" max="1" width="38.0583333333333" style="217" customWidth="1"/>
    <col min="2" max="2" width="42.775" style="218" customWidth="1"/>
    <col min="3" max="16383" width="7" style="219"/>
  </cols>
  <sheetData>
    <row r="1" ht="15" spans="1:2">
      <c r="A1" s="183" t="s">
        <v>33</v>
      </c>
      <c r="B1" s="92"/>
    </row>
    <row r="2" s="214" customFormat="1" ht="33.95" customHeight="1" spans="1:2">
      <c r="A2" s="93" t="s">
        <v>34</v>
      </c>
      <c r="B2" s="95"/>
    </row>
    <row r="3" s="214" customFormat="1" ht="24.95" customHeight="1" spans="1:2">
      <c r="A3" s="220"/>
      <c r="B3" s="221" t="s">
        <v>2</v>
      </c>
    </row>
    <row r="4" s="215" customFormat="1" ht="23.1" customHeight="1" spans="1:2">
      <c r="A4" s="222" t="s">
        <v>35</v>
      </c>
      <c r="B4" s="222" t="s">
        <v>36</v>
      </c>
    </row>
    <row r="5" s="215" customFormat="1" ht="23.1" customHeight="1" spans="1:2">
      <c r="A5" s="222"/>
      <c r="B5" s="222" t="s">
        <v>37</v>
      </c>
    </row>
    <row r="6" s="216" customFormat="1" ht="23.1" customHeight="1" spans="1:2">
      <c r="A6" s="223" t="s">
        <v>38</v>
      </c>
      <c r="B6" s="224">
        <v>62238</v>
      </c>
    </row>
    <row r="7" s="216" customFormat="1" ht="23.1" customHeight="1" spans="1:2">
      <c r="A7" s="223" t="s">
        <v>39</v>
      </c>
      <c r="B7" s="224">
        <v>0</v>
      </c>
    </row>
    <row r="8" s="216" customFormat="1" ht="23.1" customHeight="1" spans="1:2">
      <c r="A8" s="223" t="s">
        <v>40</v>
      </c>
      <c r="B8" s="224">
        <v>0</v>
      </c>
    </row>
    <row r="9" s="216" customFormat="1" ht="23.1" customHeight="1" spans="1:2">
      <c r="A9" s="223" t="s">
        <v>41</v>
      </c>
      <c r="B9" s="224">
        <v>14330</v>
      </c>
    </row>
    <row r="10" s="216" customFormat="1" ht="23.1" customHeight="1" spans="1:2">
      <c r="A10" s="223" t="s">
        <v>42</v>
      </c>
      <c r="B10" s="224">
        <v>168076</v>
      </c>
    </row>
    <row r="11" s="216" customFormat="1" ht="23.1" customHeight="1" spans="1:2">
      <c r="A11" s="223" t="s">
        <v>43</v>
      </c>
      <c r="B11" s="224">
        <v>4971</v>
      </c>
    </row>
    <row r="12" s="216" customFormat="1" ht="23.1" customHeight="1" spans="1:2">
      <c r="A12" s="223" t="s">
        <v>44</v>
      </c>
      <c r="B12" s="224">
        <v>4955</v>
      </c>
    </row>
    <row r="13" s="216" customFormat="1" ht="23.1" customHeight="1" spans="1:2">
      <c r="A13" s="223" t="s">
        <v>45</v>
      </c>
      <c r="B13" s="224">
        <v>145616</v>
      </c>
    </row>
    <row r="14" s="216" customFormat="1" ht="23.1" customHeight="1" spans="1:2">
      <c r="A14" s="223" t="s">
        <v>46</v>
      </c>
      <c r="B14" s="224">
        <v>40867</v>
      </c>
    </row>
    <row r="15" s="216" customFormat="1" ht="23.1" customHeight="1" spans="1:2">
      <c r="A15" s="223" t="s">
        <v>47</v>
      </c>
      <c r="B15" s="224">
        <v>10847</v>
      </c>
    </row>
    <row r="16" s="216" customFormat="1" ht="23.1" customHeight="1" spans="1:2">
      <c r="A16" s="223" t="s">
        <v>48</v>
      </c>
      <c r="B16" s="224">
        <v>49956</v>
      </c>
    </row>
    <row r="17" s="216" customFormat="1" ht="23.1" customHeight="1" spans="1:2">
      <c r="A17" s="223" t="s">
        <v>49</v>
      </c>
      <c r="B17" s="224">
        <v>65392</v>
      </c>
    </row>
    <row r="18" s="216" customFormat="1" ht="23.1" customHeight="1" spans="1:2">
      <c r="A18" s="223" t="s">
        <v>50</v>
      </c>
      <c r="B18" s="224">
        <v>13802</v>
      </c>
    </row>
    <row r="19" s="216" customFormat="1" ht="23.1" customHeight="1" spans="1:2">
      <c r="A19" s="223" t="s">
        <v>51</v>
      </c>
      <c r="B19" s="224">
        <v>2526</v>
      </c>
    </row>
    <row r="20" s="216" customFormat="1" ht="23.1" customHeight="1" spans="1:2">
      <c r="A20" s="223" t="s">
        <v>52</v>
      </c>
      <c r="B20" s="224">
        <v>721</v>
      </c>
    </row>
    <row r="21" s="216" customFormat="1" ht="23.1" customHeight="1" spans="1:2">
      <c r="A21" s="223" t="s">
        <v>53</v>
      </c>
      <c r="B21" s="224">
        <v>0</v>
      </c>
    </row>
    <row r="22" s="216" customFormat="1" ht="23.1" customHeight="1" spans="1:2">
      <c r="A22" s="223" t="s">
        <v>54</v>
      </c>
      <c r="B22" s="224">
        <v>41</v>
      </c>
    </row>
    <row r="23" s="216" customFormat="1" ht="23.1" customHeight="1" spans="1:2">
      <c r="A23" s="223" t="s">
        <v>55</v>
      </c>
      <c r="B23" s="224">
        <v>36074</v>
      </c>
    </row>
    <row r="24" s="216" customFormat="1" ht="23.1" customHeight="1" spans="1:2">
      <c r="A24" s="223" t="s">
        <v>56</v>
      </c>
      <c r="B24" s="224">
        <v>7905</v>
      </c>
    </row>
    <row r="25" s="216" customFormat="1" ht="23.1" customHeight="1" spans="1:2">
      <c r="A25" s="223" t="s">
        <v>57</v>
      </c>
      <c r="B25" s="224">
        <v>356</v>
      </c>
    </row>
    <row r="26" s="216" customFormat="1" ht="23.1" customHeight="1" spans="1:2">
      <c r="A26" s="223" t="s">
        <v>58</v>
      </c>
      <c r="B26" s="224">
        <v>2160</v>
      </c>
    </row>
    <row r="27" s="216" customFormat="1" ht="23.1" customHeight="1" spans="1:2">
      <c r="A27" s="223" t="s">
        <v>59</v>
      </c>
      <c r="B27" s="224">
        <v>7400</v>
      </c>
    </row>
    <row r="28" s="216" customFormat="1" ht="23.1" customHeight="1" spans="1:2">
      <c r="A28" s="223" t="s">
        <v>60</v>
      </c>
      <c r="B28" s="224">
        <v>33</v>
      </c>
    </row>
    <row r="29" s="216" customFormat="1" ht="23.1" customHeight="1" spans="1:2">
      <c r="A29" s="223" t="s">
        <v>61</v>
      </c>
      <c r="B29" s="224">
        <v>12331</v>
      </c>
    </row>
    <row r="30" s="216" customFormat="1" ht="23.1" customHeight="1" spans="1:2">
      <c r="A30" s="223" t="s">
        <v>62</v>
      </c>
      <c r="B30" s="224">
        <v>35</v>
      </c>
    </row>
    <row r="31" s="216" customFormat="1" ht="23.1" customHeight="1" spans="1:2">
      <c r="A31" s="225" t="s">
        <v>32</v>
      </c>
      <c r="B31" s="226">
        <f>SUM(B6:B30)</f>
        <v>650632</v>
      </c>
    </row>
    <row r="33" spans="2:2">
      <c r="B33" s="227"/>
    </row>
  </sheetData>
  <mergeCells count="2">
    <mergeCell ref="A2:B2"/>
    <mergeCell ref="A4:A5"/>
  </mergeCells>
  <pageMargins left="0.865972222222222" right="0.279166666666667" top="0.747916666666667" bottom="0.979861111111111" header="0.511805555555556" footer="0.708333333333333"/>
  <pageSetup paperSize="9" firstPageNumber="21" fitToHeight="0" orientation="portrait" useFirstPageNumber="1" horizontalDpi="600" verticalDpi="600"/>
  <headerFooter alignWithMargins="0" scaleWithDoc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H10" sqref="H10"/>
    </sheetView>
  </sheetViews>
  <sheetFormatPr defaultColWidth="9" defaultRowHeight="13.5" outlineLevelCol="1"/>
  <cols>
    <col min="1" max="1" width="48.25" style="1" customWidth="1"/>
    <col min="2" max="2" width="30" style="1" customWidth="1"/>
    <col min="3" max="16384" width="9" style="1"/>
  </cols>
  <sheetData>
    <row r="1" spans="1:1">
      <c r="A1" s="1" t="s">
        <v>263</v>
      </c>
    </row>
    <row r="2" s="1" customFormat="1" ht="47.1" customHeight="1" spans="1:2">
      <c r="A2" s="2" t="s">
        <v>264</v>
      </c>
      <c r="B2" s="2"/>
    </row>
    <row r="3" s="1" customFormat="1" ht="23.1" customHeight="1" spans="1:2">
      <c r="A3" s="3"/>
      <c r="B3" s="4" t="s">
        <v>2</v>
      </c>
    </row>
    <row r="4" s="1" customFormat="1" ht="50.1" customHeight="1" spans="1:2">
      <c r="A4" s="5" t="s">
        <v>76</v>
      </c>
      <c r="B4" s="6" t="s">
        <v>265</v>
      </c>
    </row>
    <row r="5" s="1" customFormat="1" ht="38.1" customHeight="1" spans="1:2">
      <c r="A5" s="7" t="s">
        <v>266</v>
      </c>
      <c r="B5" s="8">
        <f>B6+B7+B8</f>
        <v>994</v>
      </c>
    </row>
    <row r="6" s="1" customFormat="1" ht="38.1" customHeight="1" spans="1:2">
      <c r="A6" s="9" t="s">
        <v>267</v>
      </c>
      <c r="B6" s="10">
        <v>20</v>
      </c>
    </row>
    <row r="7" s="1" customFormat="1" ht="38.1" customHeight="1" spans="1:2">
      <c r="A7" s="9" t="s">
        <v>268</v>
      </c>
      <c r="B7" s="10">
        <v>50</v>
      </c>
    </row>
    <row r="8" s="1" customFormat="1" ht="38.1" customHeight="1" spans="1:2">
      <c r="A8" s="11" t="s">
        <v>269</v>
      </c>
      <c r="B8" s="12">
        <f>SUM(B9:B10)</f>
        <v>924</v>
      </c>
    </row>
    <row r="9" s="1" customFormat="1" ht="38.1" customHeight="1" spans="1:2">
      <c r="A9" s="13" t="s">
        <v>270</v>
      </c>
      <c r="B9" s="14">
        <v>774</v>
      </c>
    </row>
    <row r="10" s="1" customFormat="1" ht="38.1" customHeight="1" spans="1:2">
      <c r="A10" s="13" t="s">
        <v>271</v>
      </c>
      <c r="B10" s="14">
        <v>150</v>
      </c>
    </row>
    <row r="11" s="1" customFormat="1" ht="38.1" customHeight="1" spans="1:2">
      <c r="A11" s="15"/>
      <c r="B11" s="16"/>
    </row>
    <row r="12" s="1" customFormat="1" ht="38.1" customHeight="1" spans="1:2">
      <c r="A12" s="17"/>
      <c r="B12" s="17"/>
    </row>
    <row r="13" s="1" customFormat="1" ht="38.1" customHeight="1"/>
    <row r="14" s="1" customFormat="1" ht="180" customHeight="1"/>
  </sheetData>
  <mergeCells count="2">
    <mergeCell ref="A2:B2"/>
    <mergeCell ref="A12:B12"/>
  </mergeCells>
  <pageMargins left="1.10208333333333" right="0.279166666666667" top="1.01944444444444" bottom="0.979861111111111" header="0.511805555555556" footer="0.708333333333333"/>
  <pageSetup paperSize="9" firstPageNumber="263" orientation="portrait" useFirstPageNumber="1" horizontalDpi="600" verticalDpi="6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pane ySplit="4" topLeftCell="A5" activePane="bottomLeft" state="frozen"/>
      <selection/>
      <selection pane="bottomLeft" activeCell="C6" sqref="C6:C30"/>
    </sheetView>
  </sheetViews>
  <sheetFormatPr defaultColWidth="8.85833333333333" defaultRowHeight="13.5" outlineLevelCol="2"/>
  <cols>
    <col min="1" max="1" width="14.2833333333333" style="188" customWidth="1"/>
    <col min="2" max="2" width="28.5666666666667" style="188" customWidth="1"/>
    <col min="3" max="3" width="21.4333333333333" style="189" customWidth="1"/>
    <col min="4" max="16384" width="8.85833333333333" style="187"/>
  </cols>
  <sheetData>
    <row r="1" ht="18" customHeight="1" spans="1:3">
      <c r="A1" s="208" t="s">
        <v>63</v>
      </c>
      <c r="B1" s="18"/>
      <c r="C1" s="92"/>
    </row>
    <row r="2" ht="22.5" spans="1:3">
      <c r="A2" s="93" t="s">
        <v>64</v>
      </c>
      <c r="B2" s="94"/>
      <c r="C2" s="95"/>
    </row>
    <row r="3" ht="18" customHeight="1" spans="1:3">
      <c r="A3" s="209"/>
      <c r="B3" s="18"/>
      <c r="C3" s="101" t="s">
        <v>65</v>
      </c>
    </row>
    <row r="4" ht="18" customHeight="1" spans="1:3">
      <c r="A4" s="210" t="s">
        <v>66</v>
      </c>
      <c r="B4" s="211" t="s">
        <v>67</v>
      </c>
      <c r="C4" s="212" t="s">
        <v>68</v>
      </c>
    </row>
    <row r="5" s="186" customFormat="1" ht="16.5" customHeight="1" spans="1:3">
      <c r="A5" s="207"/>
      <c r="B5" s="207" t="s">
        <v>32</v>
      </c>
      <c r="C5" s="204">
        <f>SUM(C6:C30)</f>
        <v>650632</v>
      </c>
    </row>
    <row r="6" ht="16.5" customHeight="1" spans="1:3">
      <c r="A6" s="205">
        <v>201</v>
      </c>
      <c r="B6" s="205" t="s">
        <v>38</v>
      </c>
      <c r="C6" s="213">
        <v>62238</v>
      </c>
    </row>
    <row r="7" ht="16.5" customHeight="1" spans="1:3">
      <c r="A7" s="205">
        <v>202</v>
      </c>
      <c r="B7" s="205" t="s">
        <v>39</v>
      </c>
      <c r="C7" s="213">
        <v>0</v>
      </c>
    </row>
    <row r="8" ht="16.5" customHeight="1" spans="1:3">
      <c r="A8" s="205">
        <v>203</v>
      </c>
      <c r="B8" s="205" t="s">
        <v>40</v>
      </c>
      <c r="C8" s="213">
        <v>0</v>
      </c>
    </row>
    <row r="9" ht="16.5" customHeight="1" spans="1:3">
      <c r="A9" s="205">
        <v>204</v>
      </c>
      <c r="B9" s="205" t="s">
        <v>41</v>
      </c>
      <c r="C9" s="213">
        <v>14330</v>
      </c>
    </row>
    <row r="10" ht="16.5" customHeight="1" spans="1:3">
      <c r="A10" s="205">
        <v>205</v>
      </c>
      <c r="B10" s="205" t="s">
        <v>42</v>
      </c>
      <c r="C10" s="213">
        <v>168076</v>
      </c>
    </row>
    <row r="11" ht="16.5" customHeight="1" spans="1:3">
      <c r="A11" s="205">
        <v>206</v>
      </c>
      <c r="B11" s="205" t="s">
        <v>43</v>
      </c>
      <c r="C11" s="213">
        <v>4971</v>
      </c>
    </row>
    <row r="12" ht="16.5" customHeight="1" spans="1:3">
      <c r="A12" s="205">
        <v>207</v>
      </c>
      <c r="B12" s="205" t="s">
        <v>44</v>
      </c>
      <c r="C12" s="213">
        <v>4955</v>
      </c>
    </row>
    <row r="13" ht="16.5" customHeight="1" spans="1:3">
      <c r="A13" s="205">
        <v>208</v>
      </c>
      <c r="B13" s="205" t="s">
        <v>45</v>
      </c>
      <c r="C13" s="213">
        <v>145616</v>
      </c>
    </row>
    <row r="14" ht="16.5" customHeight="1" spans="1:3">
      <c r="A14" s="205">
        <v>210</v>
      </c>
      <c r="B14" s="205" t="s">
        <v>46</v>
      </c>
      <c r="C14" s="213">
        <v>40867</v>
      </c>
    </row>
    <row r="15" ht="16.5" customHeight="1" spans="1:3">
      <c r="A15" s="205">
        <v>211</v>
      </c>
      <c r="B15" s="205" t="s">
        <v>47</v>
      </c>
      <c r="C15" s="213">
        <v>10847</v>
      </c>
    </row>
    <row r="16" ht="16.5" customHeight="1" spans="1:3">
      <c r="A16" s="205">
        <v>212</v>
      </c>
      <c r="B16" s="205" t="s">
        <v>48</v>
      </c>
      <c r="C16" s="213">
        <v>49956</v>
      </c>
    </row>
    <row r="17" ht="16.5" customHeight="1" spans="1:3">
      <c r="A17" s="205">
        <v>213</v>
      </c>
      <c r="B17" s="205" t="s">
        <v>49</v>
      </c>
      <c r="C17" s="213">
        <v>65392</v>
      </c>
    </row>
    <row r="18" ht="16.5" customHeight="1" spans="1:3">
      <c r="A18" s="205">
        <v>214</v>
      </c>
      <c r="B18" s="205" t="s">
        <v>50</v>
      </c>
      <c r="C18" s="213">
        <v>13802</v>
      </c>
    </row>
    <row r="19" ht="16.5" customHeight="1" spans="1:3">
      <c r="A19" s="205">
        <v>215</v>
      </c>
      <c r="B19" s="205" t="s">
        <v>51</v>
      </c>
      <c r="C19" s="213">
        <v>2526</v>
      </c>
    </row>
    <row r="20" ht="16.5" customHeight="1" spans="1:3">
      <c r="A20" s="205">
        <v>216</v>
      </c>
      <c r="B20" s="205" t="s">
        <v>52</v>
      </c>
      <c r="C20" s="213">
        <v>721</v>
      </c>
    </row>
    <row r="21" ht="16.5" customHeight="1" spans="1:3">
      <c r="A21" s="205">
        <v>217</v>
      </c>
      <c r="B21" s="205" t="s">
        <v>53</v>
      </c>
      <c r="C21" s="213">
        <v>0</v>
      </c>
    </row>
    <row r="22" ht="16.5" customHeight="1" spans="1:3">
      <c r="A22" s="205">
        <v>219</v>
      </c>
      <c r="B22" s="205" t="s">
        <v>54</v>
      </c>
      <c r="C22" s="213">
        <v>41</v>
      </c>
    </row>
    <row r="23" ht="16.5" customHeight="1" spans="1:3">
      <c r="A23" s="205">
        <v>220</v>
      </c>
      <c r="B23" s="205" t="s">
        <v>55</v>
      </c>
      <c r="C23" s="213">
        <v>36074</v>
      </c>
    </row>
    <row r="24" ht="16.5" customHeight="1" spans="1:3">
      <c r="A24" s="205">
        <v>221</v>
      </c>
      <c r="B24" s="205" t="s">
        <v>56</v>
      </c>
      <c r="C24" s="213">
        <v>7905</v>
      </c>
    </row>
    <row r="25" ht="16.5" customHeight="1" spans="1:3">
      <c r="A25" s="205">
        <v>222</v>
      </c>
      <c r="B25" s="205" t="s">
        <v>57</v>
      </c>
      <c r="C25" s="213">
        <v>356</v>
      </c>
    </row>
    <row r="26" ht="16.5" customHeight="1" spans="1:3">
      <c r="A26" s="205">
        <v>224</v>
      </c>
      <c r="B26" s="205" t="s">
        <v>58</v>
      </c>
      <c r="C26" s="213">
        <v>2160</v>
      </c>
    </row>
    <row r="27" ht="16.5" customHeight="1" spans="1:3">
      <c r="A27" s="205">
        <v>227</v>
      </c>
      <c r="B27" s="205" t="s">
        <v>59</v>
      </c>
      <c r="C27" s="213">
        <v>7400</v>
      </c>
    </row>
    <row r="28" ht="16.5" customHeight="1" spans="1:3">
      <c r="A28" s="205">
        <v>229</v>
      </c>
      <c r="B28" s="205" t="s">
        <v>60</v>
      </c>
      <c r="C28" s="213">
        <v>33</v>
      </c>
    </row>
    <row r="29" ht="16.5" customHeight="1" spans="1:3">
      <c r="A29" s="205">
        <v>232</v>
      </c>
      <c r="B29" s="205" t="s">
        <v>61</v>
      </c>
      <c r="C29" s="213">
        <v>12331</v>
      </c>
    </row>
    <row r="30" ht="16.5" customHeight="1" spans="1:3">
      <c r="A30" s="205">
        <v>233</v>
      </c>
      <c r="B30" s="205" t="s">
        <v>62</v>
      </c>
      <c r="C30" s="213">
        <v>35</v>
      </c>
    </row>
  </sheetData>
  <mergeCells count="1">
    <mergeCell ref="A2:C2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5" topLeftCell="A18" activePane="bottomLeft" state="frozen"/>
      <selection/>
      <selection pane="bottomLeft" activeCell="H29" sqref="H29"/>
    </sheetView>
  </sheetViews>
  <sheetFormatPr defaultColWidth="8.85833333333333" defaultRowHeight="13.5" outlineLevelCol="3"/>
  <cols>
    <col min="1" max="2" width="8.85833333333333" style="187"/>
    <col min="3" max="3" width="34" style="188" customWidth="1"/>
    <col min="4" max="4" width="32.5666666666667" style="189" customWidth="1"/>
    <col min="5" max="16384" width="8.85833333333333" style="187"/>
  </cols>
  <sheetData>
    <row r="1" ht="15" spans="1:4">
      <c r="A1" s="190" t="s">
        <v>69</v>
      </c>
      <c r="B1" s="191"/>
      <c r="C1" s="192"/>
      <c r="D1" s="193"/>
    </row>
    <row r="2" ht="22.5" spans="1:4">
      <c r="A2" s="194" t="s">
        <v>70</v>
      </c>
      <c r="B2" s="194"/>
      <c r="C2" s="194"/>
      <c r="D2" s="194"/>
    </row>
    <row r="3" ht="18" customHeight="1" spans="1:4">
      <c r="A3" s="193"/>
      <c r="B3" s="195"/>
      <c r="C3" s="192"/>
      <c r="D3" s="196" t="s">
        <v>2</v>
      </c>
    </row>
    <row r="4" ht="18" customHeight="1" spans="1:4">
      <c r="A4" s="197" t="s">
        <v>71</v>
      </c>
      <c r="B4" s="198"/>
      <c r="C4" s="199" t="s">
        <v>72</v>
      </c>
      <c r="D4" s="200" t="s">
        <v>73</v>
      </c>
    </row>
    <row r="5" s="186" customFormat="1" ht="18" customHeight="1" spans="1:4">
      <c r="A5" s="201" t="s">
        <v>74</v>
      </c>
      <c r="B5" s="201" t="s">
        <v>75</v>
      </c>
      <c r="C5" s="199" t="s">
        <v>76</v>
      </c>
      <c r="D5" s="199" t="s">
        <v>77</v>
      </c>
    </row>
    <row r="6" ht="16.5" customHeight="1" spans="1:4">
      <c r="A6" s="202">
        <v>501</v>
      </c>
      <c r="B6" s="202"/>
      <c r="C6" s="203" t="s">
        <v>78</v>
      </c>
      <c r="D6" s="204">
        <f>SUM(D7:D10)</f>
        <v>73273</v>
      </c>
    </row>
    <row r="7" ht="16.5" customHeight="1" spans="1:4">
      <c r="A7" s="202"/>
      <c r="B7" s="202" t="s">
        <v>79</v>
      </c>
      <c r="C7" s="205" t="s">
        <v>80</v>
      </c>
      <c r="D7" s="206">
        <v>46708</v>
      </c>
    </row>
    <row r="8" ht="16.5" customHeight="1" spans="1:4">
      <c r="A8" s="202"/>
      <c r="B8" s="202" t="s">
        <v>81</v>
      </c>
      <c r="C8" s="205" t="s">
        <v>82</v>
      </c>
      <c r="D8" s="206">
        <v>18622</v>
      </c>
    </row>
    <row r="9" ht="16.5" customHeight="1" spans="1:4">
      <c r="A9" s="202"/>
      <c r="B9" s="202" t="s">
        <v>83</v>
      </c>
      <c r="C9" s="205" t="s">
        <v>84</v>
      </c>
      <c r="D9" s="206">
        <v>6102</v>
      </c>
    </row>
    <row r="10" ht="16.5" customHeight="1" spans="1:4">
      <c r="A10" s="202"/>
      <c r="B10" s="202">
        <v>99</v>
      </c>
      <c r="C10" s="205" t="s">
        <v>85</v>
      </c>
      <c r="D10" s="206">
        <v>1841</v>
      </c>
    </row>
    <row r="11" ht="16.5" customHeight="1" spans="1:4">
      <c r="A11" s="202">
        <v>502</v>
      </c>
      <c r="B11" s="202"/>
      <c r="C11" s="203" t="s">
        <v>86</v>
      </c>
      <c r="D11" s="204">
        <f>SUM(D12:D18)</f>
        <v>8052</v>
      </c>
    </row>
    <row r="12" ht="16.5" customHeight="1" spans="1:4">
      <c r="A12" s="202"/>
      <c r="B12" s="202" t="s">
        <v>79</v>
      </c>
      <c r="C12" s="205" t="s">
        <v>87</v>
      </c>
      <c r="D12" s="206">
        <v>7238</v>
      </c>
    </row>
    <row r="13" ht="16.5" customHeight="1" spans="1:4">
      <c r="A13" s="202"/>
      <c r="B13" s="202" t="s">
        <v>83</v>
      </c>
      <c r="C13" s="205" t="s">
        <v>88</v>
      </c>
      <c r="D13" s="206">
        <v>2</v>
      </c>
    </row>
    <row r="14" ht="16.5" customHeight="1" spans="1:4">
      <c r="A14" s="202"/>
      <c r="B14" s="251" t="s">
        <v>89</v>
      </c>
      <c r="C14" s="205" t="s">
        <v>90</v>
      </c>
      <c r="D14" s="206">
        <v>260</v>
      </c>
    </row>
    <row r="15" ht="16.5" customHeight="1" spans="1:4">
      <c r="A15" s="202"/>
      <c r="B15" s="251" t="s">
        <v>91</v>
      </c>
      <c r="C15" s="205" t="s">
        <v>92</v>
      </c>
      <c r="D15" s="206">
        <v>9</v>
      </c>
    </row>
    <row r="16" ht="16.5" customHeight="1" spans="1:4">
      <c r="A16" s="202"/>
      <c r="B16" s="251" t="s">
        <v>93</v>
      </c>
      <c r="C16" s="205" t="s">
        <v>94</v>
      </c>
      <c r="D16" s="206">
        <v>516</v>
      </c>
    </row>
    <row r="17" ht="16.5" customHeight="1" spans="1:4">
      <c r="A17" s="202"/>
      <c r="B17" s="251" t="s">
        <v>95</v>
      </c>
      <c r="C17" s="205" t="s">
        <v>96</v>
      </c>
      <c r="D17" s="206">
        <v>27</v>
      </c>
    </row>
    <row r="18" ht="16.5" customHeight="1" spans="1:4">
      <c r="A18" s="202"/>
      <c r="B18" s="202">
        <v>99</v>
      </c>
      <c r="C18" s="205" t="s">
        <v>97</v>
      </c>
      <c r="D18" s="206">
        <v>0</v>
      </c>
    </row>
    <row r="19" ht="16.5" customHeight="1" spans="1:4">
      <c r="A19" s="202">
        <v>505</v>
      </c>
      <c r="B19" s="202"/>
      <c r="C19" s="203" t="s">
        <v>98</v>
      </c>
      <c r="D19" s="204">
        <f>SUM(D20:D21)</f>
        <v>164820</v>
      </c>
    </row>
    <row r="20" ht="16.5" customHeight="1" spans="1:4">
      <c r="A20" s="202"/>
      <c r="B20" s="202" t="s">
        <v>79</v>
      </c>
      <c r="C20" s="205" t="s">
        <v>99</v>
      </c>
      <c r="D20" s="206">
        <v>158225</v>
      </c>
    </row>
    <row r="21" ht="16.5" customHeight="1" spans="1:4">
      <c r="A21" s="202"/>
      <c r="B21" s="202" t="s">
        <v>81</v>
      </c>
      <c r="C21" s="205" t="s">
        <v>100</v>
      </c>
      <c r="D21" s="206">
        <v>6595</v>
      </c>
    </row>
    <row r="22" ht="16.5" customHeight="1" spans="1:4">
      <c r="A22" s="202">
        <v>509</v>
      </c>
      <c r="B22" s="202"/>
      <c r="C22" s="203" t="s">
        <v>101</v>
      </c>
      <c r="D22" s="204">
        <f>SUM(D23:D25)</f>
        <v>23003</v>
      </c>
    </row>
    <row r="23" ht="16.5" customHeight="1" spans="1:4">
      <c r="A23" s="202"/>
      <c r="B23" s="202" t="s">
        <v>79</v>
      </c>
      <c r="C23" s="205" t="s">
        <v>102</v>
      </c>
      <c r="D23" s="206">
        <v>694</v>
      </c>
    </row>
    <row r="24" ht="16.5" customHeight="1" spans="1:4">
      <c r="A24" s="202"/>
      <c r="B24" s="202" t="s">
        <v>89</v>
      </c>
      <c r="C24" s="205" t="s">
        <v>103</v>
      </c>
      <c r="D24" s="206">
        <v>22083</v>
      </c>
    </row>
    <row r="25" ht="16.5" customHeight="1" spans="1:4">
      <c r="A25" s="202"/>
      <c r="B25" s="202" t="s">
        <v>104</v>
      </c>
      <c r="C25" s="205" t="s">
        <v>105</v>
      </c>
      <c r="D25" s="206">
        <v>226</v>
      </c>
    </row>
    <row r="26" ht="16.5" customHeight="1" spans="1:4">
      <c r="A26" s="202"/>
      <c r="B26" s="202"/>
      <c r="C26" s="207" t="s">
        <v>106</v>
      </c>
      <c r="D26" s="204">
        <f>D6+D11+D19+D22</f>
        <v>269148</v>
      </c>
    </row>
  </sheetData>
  <mergeCells count="2">
    <mergeCell ref="A2:D2"/>
    <mergeCell ref="A4:B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"/>
  <sheetViews>
    <sheetView workbookViewId="0">
      <pane ySplit="4" topLeftCell="A5" activePane="bottomLeft" state="frozen"/>
      <selection/>
      <selection pane="bottomLeft" activeCell="A7" sqref="A7"/>
    </sheetView>
  </sheetViews>
  <sheetFormatPr defaultColWidth="7" defaultRowHeight="15"/>
  <cols>
    <col min="1" max="4" width="20.8833333333333" style="71" customWidth="1"/>
    <col min="5" max="5" width="10.3833333333333" style="18" hidden="1" customWidth="1"/>
    <col min="6" max="6" width="9.63333333333333" style="20" hidden="1" customWidth="1"/>
    <col min="7" max="7" width="8.13333333333333" style="20" hidden="1" customWidth="1"/>
    <col min="8" max="8" width="9.63333333333333" style="72" hidden="1" customWidth="1"/>
    <col min="9" max="9" width="17.5" style="72" hidden="1" customWidth="1"/>
    <col min="10" max="10" width="12.5" style="73" hidden="1" customWidth="1"/>
    <col min="11" max="11" width="7" style="74" hidden="1" customWidth="1"/>
    <col min="12" max="13" width="7" style="20" hidden="1" customWidth="1"/>
    <col min="14" max="14" width="13.8833333333333" style="20" hidden="1" customWidth="1"/>
    <col min="15" max="15" width="7.88333333333333" style="20" hidden="1" customWidth="1"/>
    <col min="16" max="16" width="9.5" style="20" hidden="1" customWidth="1"/>
    <col min="17" max="17" width="6.88333333333333" style="20" hidden="1" customWidth="1"/>
    <col min="18" max="18" width="9" style="20" hidden="1" customWidth="1"/>
    <col min="19" max="19" width="5.88333333333333" style="20" hidden="1" customWidth="1"/>
    <col min="20" max="20" width="5.25" style="20" hidden="1" customWidth="1"/>
    <col min="21" max="21" width="6.5" style="20" hidden="1" customWidth="1"/>
    <col min="22" max="23" width="7" style="20" hidden="1" customWidth="1"/>
    <col min="24" max="24" width="10.6333333333333" style="20" hidden="1" customWidth="1"/>
    <col min="25" max="25" width="10.5" style="20" hidden="1" customWidth="1"/>
    <col min="26" max="26" width="7" style="20" hidden="1" customWidth="1"/>
    <col min="27" max="16384" width="7" style="20"/>
  </cols>
  <sheetData>
    <row r="1" ht="21.75" customHeight="1" spans="1:4">
      <c r="A1" s="183" t="s">
        <v>107</v>
      </c>
      <c r="B1" s="22"/>
      <c r="C1" s="22"/>
      <c r="D1" s="22"/>
    </row>
    <row r="2" ht="51.75" customHeight="1" spans="1:10">
      <c r="A2" s="75" t="s">
        <v>108</v>
      </c>
      <c r="B2" s="76"/>
      <c r="C2" s="76"/>
      <c r="D2" s="76"/>
      <c r="H2" s="20"/>
      <c r="I2" s="20"/>
      <c r="J2" s="20"/>
    </row>
    <row r="3" spans="4:14">
      <c r="D3" s="61" t="s">
        <v>109</v>
      </c>
      <c r="F3" s="20">
        <v>12.11</v>
      </c>
      <c r="H3" s="20">
        <v>12.22</v>
      </c>
      <c r="I3" s="20"/>
      <c r="J3" s="20"/>
      <c r="N3" s="20">
        <v>1.2</v>
      </c>
    </row>
    <row r="4" s="70" customFormat="1" ht="39.75" customHeight="1" spans="1:16">
      <c r="A4" s="77" t="s">
        <v>110</v>
      </c>
      <c r="B4" s="83" t="s">
        <v>111</v>
      </c>
      <c r="C4" s="83" t="s">
        <v>112</v>
      </c>
      <c r="D4" s="77" t="s">
        <v>113</v>
      </c>
      <c r="E4" s="78"/>
      <c r="H4" s="79" t="s">
        <v>114</v>
      </c>
      <c r="I4" s="79" t="s">
        <v>115</v>
      </c>
      <c r="J4" s="79" t="s">
        <v>116</v>
      </c>
      <c r="K4" s="86"/>
      <c r="N4" s="79" t="s">
        <v>114</v>
      </c>
      <c r="O4" s="87" t="s">
        <v>115</v>
      </c>
      <c r="P4" s="79" t="s">
        <v>116</v>
      </c>
    </row>
    <row r="5" ht="39.75" customHeight="1" spans="1:26">
      <c r="A5" s="125" t="s">
        <v>117</v>
      </c>
      <c r="B5" s="184">
        <v>4026</v>
      </c>
      <c r="C5" s="184">
        <v>127923</v>
      </c>
      <c r="D5" s="184">
        <v>9699</v>
      </c>
      <c r="E5" s="19">
        <v>105429</v>
      </c>
      <c r="F5" s="82">
        <v>595734.14</v>
      </c>
      <c r="G5" s="20">
        <f>104401+13602</f>
        <v>118003</v>
      </c>
      <c r="H5" s="72" t="s">
        <v>118</v>
      </c>
      <c r="I5" s="72" t="s">
        <v>119</v>
      </c>
      <c r="J5" s="73">
        <v>596221.15</v>
      </c>
      <c r="K5" s="74" t="e">
        <f>H5-A5</f>
        <v>#VALUE!</v>
      </c>
      <c r="L5" s="88" t="e">
        <f>J5-#REF!</f>
        <v>#REF!</v>
      </c>
      <c r="M5" s="88">
        <v>75943</v>
      </c>
      <c r="N5" s="72" t="s">
        <v>118</v>
      </c>
      <c r="O5" s="72" t="s">
        <v>119</v>
      </c>
      <c r="P5" s="73">
        <v>643048.95</v>
      </c>
      <c r="Q5" s="74" t="e">
        <f>N5-A5</f>
        <v>#VALUE!</v>
      </c>
      <c r="R5" s="88" t="e">
        <f>P5-#REF!</f>
        <v>#REF!</v>
      </c>
      <c r="T5" s="20">
        <v>717759</v>
      </c>
      <c r="V5" s="90" t="s">
        <v>118</v>
      </c>
      <c r="W5" s="90" t="s">
        <v>119</v>
      </c>
      <c r="X5" s="91">
        <v>659380.53</v>
      </c>
      <c r="Y5" s="20" t="e">
        <f>#REF!-X5</f>
        <v>#REF!</v>
      </c>
      <c r="Z5" s="20" t="e">
        <f>V5-A5</f>
        <v>#VALUE!</v>
      </c>
    </row>
    <row r="6" ht="39.75" customHeight="1" spans="1:25">
      <c r="A6" s="126" t="s">
        <v>120</v>
      </c>
      <c r="B6" s="185">
        <f>SUM(B5:B5)</f>
        <v>4026</v>
      </c>
      <c r="C6" s="185">
        <f>SUM(C5:C5)</f>
        <v>127923</v>
      </c>
      <c r="D6" s="185">
        <f>SUM(D5:D5)</f>
        <v>9699</v>
      </c>
      <c r="H6" s="84" t="str">
        <f t="shared" ref="H6:J6" si="0">""</f>
        <v/>
      </c>
      <c r="I6" s="84" t="str">
        <f t="shared" si="0"/>
        <v/>
      </c>
      <c r="J6" s="84" t="str">
        <f t="shared" si="0"/>
        <v/>
      </c>
      <c r="N6" s="84" t="str">
        <f t="shared" ref="N6:P6" si="1">""</f>
        <v/>
      </c>
      <c r="O6" s="89" t="str">
        <f t="shared" si="1"/>
        <v/>
      </c>
      <c r="P6" s="84" t="str">
        <f t="shared" si="1"/>
        <v/>
      </c>
      <c r="X6" s="32" t="e">
        <f>X7+#REF!+#REF!+#REF!+#REF!+#REF!+#REF!+#REF!+#REF!+#REF!+#REF!+#REF!+#REF!+#REF!+#REF!+#REF!+#REF!+#REF!+#REF!+#REF!+#REF!</f>
        <v>#REF!</v>
      </c>
      <c r="Y6" s="32" t="e">
        <f>Y7+#REF!+#REF!+#REF!+#REF!+#REF!+#REF!+#REF!+#REF!+#REF!+#REF!+#REF!+#REF!+#REF!+#REF!+#REF!+#REF!+#REF!+#REF!+#REF!+#REF!</f>
        <v>#REF!</v>
      </c>
    </row>
    <row r="7" ht="19.5" customHeight="1" spans="1:26">
      <c r="A7" s="85"/>
      <c r="R7" s="88"/>
      <c r="V7" s="90" t="s">
        <v>121</v>
      </c>
      <c r="W7" s="90" t="s">
        <v>122</v>
      </c>
      <c r="X7" s="91">
        <v>19998</v>
      </c>
      <c r="Y7" s="20" t="e">
        <f>#REF!-X7</f>
        <v>#REF!</v>
      </c>
      <c r="Z7" s="20">
        <f t="shared" ref="Z7:Z9" si="2">V7-A7</f>
        <v>232</v>
      </c>
    </row>
    <row r="8" ht="19.5" customHeight="1" spans="18:26">
      <c r="R8" s="88"/>
      <c r="V8" s="90" t="s">
        <v>123</v>
      </c>
      <c r="W8" s="90" t="s">
        <v>124</v>
      </c>
      <c r="X8" s="91">
        <v>19998</v>
      </c>
      <c r="Y8" s="20" t="e">
        <f>#REF!-X8</f>
        <v>#REF!</v>
      </c>
      <c r="Z8" s="20">
        <f t="shared" si="2"/>
        <v>23203</v>
      </c>
    </row>
    <row r="9" ht="19.5" customHeight="1" spans="18:26">
      <c r="R9" s="88"/>
      <c r="V9" s="90" t="s">
        <v>125</v>
      </c>
      <c r="W9" s="90" t="s">
        <v>126</v>
      </c>
      <c r="X9" s="91">
        <v>19998</v>
      </c>
      <c r="Y9" s="20" t="e">
        <f>#REF!-X9</f>
        <v>#REF!</v>
      </c>
      <c r="Z9" s="20">
        <f t="shared" si="2"/>
        <v>2320301</v>
      </c>
    </row>
    <row r="10" ht="19.5" customHeight="1" spans="18:18">
      <c r="R10" s="88"/>
    </row>
    <row r="11" s="20" customFormat="1" ht="19.5" customHeight="1" spans="18:18">
      <c r="R11" s="88"/>
    </row>
    <row r="12" s="20" customFormat="1" ht="19.5" customHeight="1" spans="18:18">
      <c r="R12" s="88"/>
    </row>
    <row r="13" s="20" customFormat="1" ht="19.5" customHeight="1" spans="18:18">
      <c r="R13" s="88"/>
    </row>
    <row r="14" s="20" customFormat="1" ht="19.5" customHeight="1" spans="18:18">
      <c r="R14" s="88"/>
    </row>
    <row r="15" s="20" customFormat="1" ht="19.5" customHeight="1" spans="18:18">
      <c r="R15" s="88"/>
    </row>
    <row r="16" s="20" customFormat="1" ht="19.5" customHeight="1" spans="18:18">
      <c r="R16" s="88"/>
    </row>
    <row r="17" s="20" customFormat="1" ht="19.5" customHeight="1" spans="18:18">
      <c r="R17" s="88"/>
    </row>
    <row r="18" s="20" customFormat="1" ht="19.5" customHeight="1" spans="18:18">
      <c r="R18" s="88"/>
    </row>
    <row r="19" s="20" customFormat="1" ht="19.5" customHeight="1" spans="18:18">
      <c r="R19" s="88"/>
    </row>
    <row r="20" s="20" customFormat="1" ht="19.5" customHeight="1" spans="18:18">
      <c r="R20" s="88"/>
    </row>
    <row r="21" s="20" customFormat="1" ht="19.5" customHeight="1" spans="18:18">
      <c r="R21" s="88"/>
    </row>
    <row r="22" s="20" customFormat="1" ht="19.5" customHeight="1" spans="18:18">
      <c r="R22" s="88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pane ySplit="4" topLeftCell="A5" activePane="bottomLeft" state="frozen"/>
      <selection/>
      <selection pane="bottomLeft" activeCell="B14" sqref="B14"/>
    </sheetView>
  </sheetViews>
  <sheetFormatPr defaultColWidth="7.88333333333333" defaultRowHeight="15.75" outlineLevelCol="4"/>
  <cols>
    <col min="1" max="1" width="7.88333333333333" style="56"/>
    <col min="2" max="2" width="90.375" style="56" customWidth="1"/>
    <col min="3" max="3" width="11.75" style="56" customWidth="1"/>
    <col min="4" max="4" width="8" style="56" customWidth="1"/>
    <col min="5" max="5" width="8.5" style="56" customWidth="1"/>
    <col min="6" max="6" width="7.88333333333333" style="56" customWidth="1"/>
    <col min="7" max="254" width="7.88333333333333" style="56"/>
    <col min="255" max="255" width="35.75" style="56" customWidth="1"/>
    <col min="256" max="256" width="7.88333333333333" style="56" hidden="1" customWidth="1"/>
    <col min="257" max="258" width="12" style="56" customWidth="1"/>
    <col min="259" max="259" width="8" style="56" customWidth="1"/>
    <col min="260" max="260" width="7.88333333333333" style="56" customWidth="1"/>
    <col min="261" max="262" width="7.88333333333333" style="56" hidden="1" customWidth="1"/>
    <col min="263" max="510" width="7.88333333333333" style="56"/>
    <col min="511" max="511" width="35.75" style="56" customWidth="1"/>
    <col min="512" max="512" width="7.88333333333333" style="56" hidden="1" customWidth="1"/>
    <col min="513" max="514" width="12" style="56" customWidth="1"/>
    <col min="515" max="515" width="8" style="56" customWidth="1"/>
    <col min="516" max="516" width="7.88333333333333" style="56" customWidth="1"/>
    <col min="517" max="518" width="7.88333333333333" style="56" hidden="1" customWidth="1"/>
    <col min="519" max="766" width="7.88333333333333" style="56"/>
    <col min="767" max="767" width="35.75" style="56" customWidth="1"/>
    <col min="768" max="768" width="7.88333333333333" style="56" hidden="1" customWidth="1"/>
    <col min="769" max="770" width="12" style="56" customWidth="1"/>
    <col min="771" max="771" width="8" style="56" customWidth="1"/>
    <col min="772" max="772" width="7.88333333333333" style="56" customWidth="1"/>
    <col min="773" max="774" width="7.88333333333333" style="56" hidden="1" customWidth="1"/>
    <col min="775" max="1022" width="7.88333333333333" style="56"/>
    <col min="1023" max="1023" width="35.75" style="56" customWidth="1"/>
    <col min="1024" max="1024" width="7.88333333333333" style="56" hidden="1" customWidth="1"/>
    <col min="1025" max="1026" width="12" style="56" customWidth="1"/>
    <col min="1027" max="1027" width="8" style="56" customWidth="1"/>
    <col min="1028" max="1028" width="7.88333333333333" style="56" customWidth="1"/>
    <col min="1029" max="1030" width="7.88333333333333" style="56" hidden="1" customWidth="1"/>
    <col min="1031" max="1278" width="7.88333333333333" style="56"/>
    <col min="1279" max="1279" width="35.75" style="56" customWidth="1"/>
    <col min="1280" max="1280" width="7.88333333333333" style="56" hidden="1" customWidth="1"/>
    <col min="1281" max="1282" width="12" style="56" customWidth="1"/>
    <col min="1283" max="1283" width="8" style="56" customWidth="1"/>
    <col min="1284" max="1284" width="7.88333333333333" style="56" customWidth="1"/>
    <col min="1285" max="1286" width="7.88333333333333" style="56" hidden="1" customWidth="1"/>
    <col min="1287" max="1534" width="7.88333333333333" style="56"/>
    <col min="1535" max="1535" width="35.75" style="56" customWidth="1"/>
    <col min="1536" max="1536" width="7.88333333333333" style="56" hidden="1" customWidth="1"/>
    <col min="1537" max="1538" width="12" style="56" customWidth="1"/>
    <col min="1539" max="1539" width="8" style="56" customWidth="1"/>
    <col min="1540" max="1540" width="7.88333333333333" style="56" customWidth="1"/>
    <col min="1541" max="1542" width="7.88333333333333" style="56" hidden="1" customWidth="1"/>
    <col min="1543" max="1790" width="7.88333333333333" style="56"/>
    <col min="1791" max="1791" width="35.75" style="56" customWidth="1"/>
    <col min="1792" max="1792" width="7.88333333333333" style="56" hidden="1" customWidth="1"/>
    <col min="1793" max="1794" width="12" style="56" customWidth="1"/>
    <col min="1795" max="1795" width="8" style="56" customWidth="1"/>
    <col min="1796" max="1796" width="7.88333333333333" style="56" customWidth="1"/>
    <col min="1797" max="1798" width="7.88333333333333" style="56" hidden="1" customWidth="1"/>
    <col min="1799" max="2046" width="7.88333333333333" style="56"/>
    <col min="2047" max="2047" width="35.75" style="56" customWidth="1"/>
    <col min="2048" max="2048" width="7.88333333333333" style="56" hidden="1" customWidth="1"/>
    <col min="2049" max="2050" width="12" style="56" customWidth="1"/>
    <col min="2051" max="2051" width="8" style="56" customWidth="1"/>
    <col min="2052" max="2052" width="7.88333333333333" style="56" customWidth="1"/>
    <col min="2053" max="2054" width="7.88333333333333" style="56" hidden="1" customWidth="1"/>
    <col min="2055" max="2302" width="7.88333333333333" style="56"/>
    <col min="2303" max="2303" width="35.75" style="56" customWidth="1"/>
    <col min="2304" max="2304" width="7.88333333333333" style="56" hidden="1" customWidth="1"/>
    <col min="2305" max="2306" width="12" style="56" customWidth="1"/>
    <col min="2307" max="2307" width="8" style="56" customWidth="1"/>
    <col min="2308" max="2308" width="7.88333333333333" style="56" customWidth="1"/>
    <col min="2309" max="2310" width="7.88333333333333" style="56" hidden="1" customWidth="1"/>
    <col min="2311" max="2558" width="7.88333333333333" style="56"/>
    <col min="2559" max="2559" width="35.75" style="56" customWidth="1"/>
    <col min="2560" max="2560" width="7.88333333333333" style="56" hidden="1" customWidth="1"/>
    <col min="2561" max="2562" width="12" style="56" customWidth="1"/>
    <col min="2563" max="2563" width="8" style="56" customWidth="1"/>
    <col min="2564" max="2564" width="7.88333333333333" style="56" customWidth="1"/>
    <col min="2565" max="2566" width="7.88333333333333" style="56" hidden="1" customWidth="1"/>
    <col min="2567" max="2814" width="7.88333333333333" style="56"/>
    <col min="2815" max="2815" width="35.75" style="56" customWidth="1"/>
    <col min="2816" max="2816" width="7.88333333333333" style="56" hidden="1" customWidth="1"/>
    <col min="2817" max="2818" width="12" style="56" customWidth="1"/>
    <col min="2819" max="2819" width="8" style="56" customWidth="1"/>
    <col min="2820" max="2820" width="7.88333333333333" style="56" customWidth="1"/>
    <col min="2821" max="2822" width="7.88333333333333" style="56" hidden="1" customWidth="1"/>
    <col min="2823" max="3070" width="7.88333333333333" style="56"/>
    <col min="3071" max="3071" width="35.75" style="56" customWidth="1"/>
    <col min="3072" max="3072" width="7.88333333333333" style="56" hidden="1" customWidth="1"/>
    <col min="3073" max="3074" width="12" style="56" customWidth="1"/>
    <col min="3075" max="3075" width="8" style="56" customWidth="1"/>
    <col min="3076" max="3076" width="7.88333333333333" style="56" customWidth="1"/>
    <col min="3077" max="3078" width="7.88333333333333" style="56" hidden="1" customWidth="1"/>
    <col min="3079" max="3326" width="7.88333333333333" style="56"/>
    <col min="3327" max="3327" width="35.75" style="56" customWidth="1"/>
    <col min="3328" max="3328" width="7.88333333333333" style="56" hidden="1" customWidth="1"/>
    <col min="3329" max="3330" width="12" style="56" customWidth="1"/>
    <col min="3331" max="3331" width="8" style="56" customWidth="1"/>
    <col min="3332" max="3332" width="7.88333333333333" style="56" customWidth="1"/>
    <col min="3333" max="3334" width="7.88333333333333" style="56" hidden="1" customWidth="1"/>
    <col min="3335" max="3582" width="7.88333333333333" style="56"/>
    <col min="3583" max="3583" width="35.75" style="56" customWidth="1"/>
    <col min="3584" max="3584" width="7.88333333333333" style="56" hidden="1" customWidth="1"/>
    <col min="3585" max="3586" width="12" style="56" customWidth="1"/>
    <col min="3587" max="3587" width="8" style="56" customWidth="1"/>
    <col min="3588" max="3588" width="7.88333333333333" style="56" customWidth="1"/>
    <col min="3589" max="3590" width="7.88333333333333" style="56" hidden="1" customWidth="1"/>
    <col min="3591" max="3838" width="7.88333333333333" style="56"/>
    <col min="3839" max="3839" width="35.75" style="56" customWidth="1"/>
    <col min="3840" max="3840" width="7.88333333333333" style="56" hidden="1" customWidth="1"/>
    <col min="3841" max="3842" width="12" style="56" customWidth="1"/>
    <col min="3843" max="3843" width="8" style="56" customWidth="1"/>
    <col min="3844" max="3844" width="7.88333333333333" style="56" customWidth="1"/>
    <col min="3845" max="3846" width="7.88333333333333" style="56" hidden="1" customWidth="1"/>
    <col min="3847" max="4094" width="7.88333333333333" style="56"/>
    <col min="4095" max="4095" width="35.75" style="56" customWidth="1"/>
    <col min="4096" max="4096" width="7.88333333333333" style="56" hidden="1" customWidth="1"/>
    <col min="4097" max="4098" width="12" style="56" customWidth="1"/>
    <col min="4099" max="4099" width="8" style="56" customWidth="1"/>
    <col min="4100" max="4100" width="7.88333333333333" style="56" customWidth="1"/>
    <col min="4101" max="4102" width="7.88333333333333" style="56" hidden="1" customWidth="1"/>
    <col min="4103" max="4350" width="7.88333333333333" style="56"/>
    <col min="4351" max="4351" width="35.75" style="56" customWidth="1"/>
    <col min="4352" max="4352" width="7.88333333333333" style="56" hidden="1" customWidth="1"/>
    <col min="4353" max="4354" width="12" style="56" customWidth="1"/>
    <col min="4355" max="4355" width="8" style="56" customWidth="1"/>
    <col min="4356" max="4356" width="7.88333333333333" style="56" customWidth="1"/>
    <col min="4357" max="4358" width="7.88333333333333" style="56" hidden="1" customWidth="1"/>
    <col min="4359" max="4606" width="7.88333333333333" style="56"/>
    <col min="4607" max="4607" width="35.75" style="56" customWidth="1"/>
    <col min="4608" max="4608" width="7.88333333333333" style="56" hidden="1" customWidth="1"/>
    <col min="4609" max="4610" width="12" style="56" customWidth="1"/>
    <col min="4611" max="4611" width="8" style="56" customWidth="1"/>
    <col min="4612" max="4612" width="7.88333333333333" style="56" customWidth="1"/>
    <col min="4613" max="4614" width="7.88333333333333" style="56" hidden="1" customWidth="1"/>
    <col min="4615" max="4862" width="7.88333333333333" style="56"/>
    <col min="4863" max="4863" width="35.75" style="56" customWidth="1"/>
    <col min="4864" max="4864" width="7.88333333333333" style="56" hidden="1" customWidth="1"/>
    <col min="4865" max="4866" width="12" style="56" customWidth="1"/>
    <col min="4867" max="4867" width="8" style="56" customWidth="1"/>
    <col min="4868" max="4868" width="7.88333333333333" style="56" customWidth="1"/>
    <col min="4869" max="4870" width="7.88333333333333" style="56" hidden="1" customWidth="1"/>
    <col min="4871" max="5118" width="7.88333333333333" style="56"/>
    <col min="5119" max="5119" width="35.75" style="56" customWidth="1"/>
    <col min="5120" max="5120" width="7.88333333333333" style="56" hidden="1" customWidth="1"/>
    <col min="5121" max="5122" width="12" style="56" customWidth="1"/>
    <col min="5123" max="5123" width="8" style="56" customWidth="1"/>
    <col min="5124" max="5124" width="7.88333333333333" style="56" customWidth="1"/>
    <col min="5125" max="5126" width="7.88333333333333" style="56" hidden="1" customWidth="1"/>
    <col min="5127" max="5374" width="7.88333333333333" style="56"/>
    <col min="5375" max="5375" width="35.75" style="56" customWidth="1"/>
    <col min="5376" max="5376" width="7.88333333333333" style="56" hidden="1" customWidth="1"/>
    <col min="5377" max="5378" width="12" style="56" customWidth="1"/>
    <col min="5379" max="5379" width="8" style="56" customWidth="1"/>
    <col min="5380" max="5380" width="7.88333333333333" style="56" customWidth="1"/>
    <col min="5381" max="5382" width="7.88333333333333" style="56" hidden="1" customWidth="1"/>
    <col min="5383" max="5630" width="7.88333333333333" style="56"/>
    <col min="5631" max="5631" width="35.75" style="56" customWidth="1"/>
    <col min="5632" max="5632" width="7.88333333333333" style="56" hidden="1" customWidth="1"/>
    <col min="5633" max="5634" width="12" style="56" customWidth="1"/>
    <col min="5635" max="5635" width="8" style="56" customWidth="1"/>
    <col min="5636" max="5636" width="7.88333333333333" style="56" customWidth="1"/>
    <col min="5637" max="5638" width="7.88333333333333" style="56" hidden="1" customWidth="1"/>
    <col min="5639" max="5886" width="7.88333333333333" style="56"/>
    <col min="5887" max="5887" width="35.75" style="56" customWidth="1"/>
    <col min="5888" max="5888" width="7.88333333333333" style="56" hidden="1" customWidth="1"/>
    <col min="5889" max="5890" width="12" style="56" customWidth="1"/>
    <col min="5891" max="5891" width="8" style="56" customWidth="1"/>
    <col min="5892" max="5892" width="7.88333333333333" style="56" customWidth="1"/>
    <col min="5893" max="5894" width="7.88333333333333" style="56" hidden="1" customWidth="1"/>
    <col min="5895" max="6142" width="7.88333333333333" style="56"/>
    <col min="6143" max="6143" width="35.75" style="56" customWidth="1"/>
    <col min="6144" max="6144" width="7.88333333333333" style="56" hidden="1" customWidth="1"/>
    <col min="6145" max="6146" width="12" style="56" customWidth="1"/>
    <col min="6147" max="6147" width="8" style="56" customWidth="1"/>
    <col min="6148" max="6148" width="7.88333333333333" style="56" customWidth="1"/>
    <col min="6149" max="6150" width="7.88333333333333" style="56" hidden="1" customWidth="1"/>
    <col min="6151" max="6398" width="7.88333333333333" style="56"/>
    <col min="6399" max="6399" width="35.75" style="56" customWidth="1"/>
    <col min="6400" max="6400" width="7.88333333333333" style="56" hidden="1" customWidth="1"/>
    <col min="6401" max="6402" width="12" style="56" customWidth="1"/>
    <col min="6403" max="6403" width="8" style="56" customWidth="1"/>
    <col min="6404" max="6404" width="7.88333333333333" style="56" customWidth="1"/>
    <col min="6405" max="6406" width="7.88333333333333" style="56" hidden="1" customWidth="1"/>
    <col min="6407" max="6654" width="7.88333333333333" style="56"/>
    <col min="6655" max="6655" width="35.75" style="56" customWidth="1"/>
    <col min="6656" max="6656" width="7.88333333333333" style="56" hidden="1" customWidth="1"/>
    <col min="6657" max="6658" width="12" style="56" customWidth="1"/>
    <col min="6659" max="6659" width="8" style="56" customWidth="1"/>
    <col min="6660" max="6660" width="7.88333333333333" style="56" customWidth="1"/>
    <col min="6661" max="6662" width="7.88333333333333" style="56" hidden="1" customWidth="1"/>
    <col min="6663" max="6910" width="7.88333333333333" style="56"/>
    <col min="6911" max="6911" width="35.75" style="56" customWidth="1"/>
    <col min="6912" max="6912" width="7.88333333333333" style="56" hidden="1" customWidth="1"/>
    <col min="6913" max="6914" width="12" style="56" customWidth="1"/>
    <col min="6915" max="6915" width="8" style="56" customWidth="1"/>
    <col min="6916" max="6916" width="7.88333333333333" style="56" customWidth="1"/>
    <col min="6917" max="6918" width="7.88333333333333" style="56" hidden="1" customWidth="1"/>
    <col min="6919" max="7166" width="7.88333333333333" style="56"/>
    <col min="7167" max="7167" width="35.75" style="56" customWidth="1"/>
    <col min="7168" max="7168" width="7.88333333333333" style="56" hidden="1" customWidth="1"/>
    <col min="7169" max="7170" width="12" style="56" customWidth="1"/>
    <col min="7171" max="7171" width="8" style="56" customWidth="1"/>
    <col min="7172" max="7172" width="7.88333333333333" style="56" customWidth="1"/>
    <col min="7173" max="7174" width="7.88333333333333" style="56" hidden="1" customWidth="1"/>
    <col min="7175" max="7422" width="7.88333333333333" style="56"/>
    <col min="7423" max="7423" width="35.75" style="56" customWidth="1"/>
    <col min="7424" max="7424" width="7.88333333333333" style="56" hidden="1" customWidth="1"/>
    <col min="7425" max="7426" width="12" style="56" customWidth="1"/>
    <col min="7427" max="7427" width="8" style="56" customWidth="1"/>
    <col min="7428" max="7428" width="7.88333333333333" style="56" customWidth="1"/>
    <col min="7429" max="7430" width="7.88333333333333" style="56" hidden="1" customWidth="1"/>
    <col min="7431" max="7678" width="7.88333333333333" style="56"/>
    <col min="7679" max="7679" width="35.75" style="56" customWidth="1"/>
    <col min="7680" max="7680" width="7.88333333333333" style="56" hidden="1" customWidth="1"/>
    <col min="7681" max="7682" width="12" style="56" customWidth="1"/>
    <col min="7683" max="7683" width="8" style="56" customWidth="1"/>
    <col min="7684" max="7684" width="7.88333333333333" style="56" customWidth="1"/>
    <col min="7685" max="7686" width="7.88333333333333" style="56" hidden="1" customWidth="1"/>
    <col min="7687" max="7934" width="7.88333333333333" style="56"/>
    <col min="7935" max="7935" width="35.75" style="56" customWidth="1"/>
    <col min="7936" max="7936" width="7.88333333333333" style="56" hidden="1" customWidth="1"/>
    <col min="7937" max="7938" width="12" style="56" customWidth="1"/>
    <col min="7939" max="7939" width="8" style="56" customWidth="1"/>
    <col min="7940" max="7940" width="7.88333333333333" style="56" customWidth="1"/>
    <col min="7941" max="7942" width="7.88333333333333" style="56" hidden="1" customWidth="1"/>
    <col min="7943" max="8190" width="7.88333333333333" style="56"/>
    <col min="8191" max="8191" width="35.75" style="56" customWidth="1"/>
    <col min="8192" max="8192" width="7.88333333333333" style="56" hidden="1" customWidth="1"/>
    <col min="8193" max="8194" width="12" style="56" customWidth="1"/>
    <col min="8195" max="8195" width="8" style="56" customWidth="1"/>
    <col min="8196" max="8196" width="7.88333333333333" style="56" customWidth="1"/>
    <col min="8197" max="8198" width="7.88333333333333" style="56" hidden="1" customWidth="1"/>
    <col min="8199" max="8446" width="7.88333333333333" style="56"/>
    <col min="8447" max="8447" width="35.75" style="56" customWidth="1"/>
    <col min="8448" max="8448" width="7.88333333333333" style="56" hidden="1" customWidth="1"/>
    <col min="8449" max="8450" width="12" style="56" customWidth="1"/>
    <col min="8451" max="8451" width="8" style="56" customWidth="1"/>
    <col min="8452" max="8452" width="7.88333333333333" style="56" customWidth="1"/>
    <col min="8453" max="8454" width="7.88333333333333" style="56" hidden="1" customWidth="1"/>
    <col min="8455" max="8702" width="7.88333333333333" style="56"/>
    <col min="8703" max="8703" width="35.75" style="56" customWidth="1"/>
    <col min="8704" max="8704" width="7.88333333333333" style="56" hidden="1" customWidth="1"/>
    <col min="8705" max="8706" width="12" style="56" customWidth="1"/>
    <col min="8707" max="8707" width="8" style="56" customWidth="1"/>
    <col min="8708" max="8708" width="7.88333333333333" style="56" customWidth="1"/>
    <col min="8709" max="8710" width="7.88333333333333" style="56" hidden="1" customWidth="1"/>
    <col min="8711" max="8958" width="7.88333333333333" style="56"/>
    <col min="8959" max="8959" width="35.75" style="56" customWidth="1"/>
    <col min="8960" max="8960" width="7.88333333333333" style="56" hidden="1" customWidth="1"/>
    <col min="8961" max="8962" width="12" style="56" customWidth="1"/>
    <col min="8963" max="8963" width="8" style="56" customWidth="1"/>
    <col min="8964" max="8964" width="7.88333333333333" style="56" customWidth="1"/>
    <col min="8965" max="8966" width="7.88333333333333" style="56" hidden="1" customWidth="1"/>
    <col min="8967" max="9214" width="7.88333333333333" style="56"/>
    <col min="9215" max="9215" width="35.75" style="56" customWidth="1"/>
    <col min="9216" max="9216" width="7.88333333333333" style="56" hidden="1" customWidth="1"/>
    <col min="9217" max="9218" width="12" style="56" customWidth="1"/>
    <col min="9219" max="9219" width="8" style="56" customWidth="1"/>
    <col min="9220" max="9220" width="7.88333333333333" style="56" customWidth="1"/>
    <col min="9221" max="9222" width="7.88333333333333" style="56" hidden="1" customWidth="1"/>
    <col min="9223" max="9470" width="7.88333333333333" style="56"/>
    <col min="9471" max="9471" width="35.75" style="56" customWidth="1"/>
    <col min="9472" max="9472" width="7.88333333333333" style="56" hidden="1" customWidth="1"/>
    <col min="9473" max="9474" width="12" style="56" customWidth="1"/>
    <col min="9475" max="9475" width="8" style="56" customWidth="1"/>
    <col min="9476" max="9476" width="7.88333333333333" style="56" customWidth="1"/>
    <col min="9477" max="9478" width="7.88333333333333" style="56" hidden="1" customWidth="1"/>
    <col min="9479" max="9726" width="7.88333333333333" style="56"/>
    <col min="9727" max="9727" width="35.75" style="56" customWidth="1"/>
    <col min="9728" max="9728" width="7.88333333333333" style="56" hidden="1" customWidth="1"/>
    <col min="9729" max="9730" width="12" style="56" customWidth="1"/>
    <col min="9731" max="9731" width="8" style="56" customWidth="1"/>
    <col min="9732" max="9732" width="7.88333333333333" style="56" customWidth="1"/>
    <col min="9733" max="9734" width="7.88333333333333" style="56" hidden="1" customWidth="1"/>
    <col min="9735" max="9982" width="7.88333333333333" style="56"/>
    <col min="9983" max="9983" width="35.75" style="56" customWidth="1"/>
    <col min="9984" max="9984" width="7.88333333333333" style="56" hidden="1" customWidth="1"/>
    <col min="9985" max="9986" width="12" style="56" customWidth="1"/>
    <col min="9987" max="9987" width="8" style="56" customWidth="1"/>
    <col min="9988" max="9988" width="7.88333333333333" style="56" customWidth="1"/>
    <col min="9989" max="9990" width="7.88333333333333" style="56" hidden="1" customWidth="1"/>
    <col min="9991" max="10238" width="7.88333333333333" style="56"/>
    <col min="10239" max="10239" width="35.75" style="56" customWidth="1"/>
    <col min="10240" max="10240" width="7.88333333333333" style="56" hidden="1" customWidth="1"/>
    <col min="10241" max="10242" width="12" style="56" customWidth="1"/>
    <col min="10243" max="10243" width="8" style="56" customWidth="1"/>
    <col min="10244" max="10244" width="7.88333333333333" style="56" customWidth="1"/>
    <col min="10245" max="10246" width="7.88333333333333" style="56" hidden="1" customWidth="1"/>
    <col min="10247" max="10494" width="7.88333333333333" style="56"/>
    <col min="10495" max="10495" width="35.75" style="56" customWidth="1"/>
    <col min="10496" max="10496" width="7.88333333333333" style="56" hidden="1" customWidth="1"/>
    <col min="10497" max="10498" width="12" style="56" customWidth="1"/>
    <col min="10499" max="10499" width="8" style="56" customWidth="1"/>
    <col min="10500" max="10500" width="7.88333333333333" style="56" customWidth="1"/>
    <col min="10501" max="10502" width="7.88333333333333" style="56" hidden="1" customWidth="1"/>
    <col min="10503" max="10750" width="7.88333333333333" style="56"/>
    <col min="10751" max="10751" width="35.75" style="56" customWidth="1"/>
    <col min="10752" max="10752" width="7.88333333333333" style="56" hidden="1" customWidth="1"/>
    <col min="10753" max="10754" width="12" style="56" customWidth="1"/>
    <col min="10755" max="10755" width="8" style="56" customWidth="1"/>
    <col min="10756" max="10756" width="7.88333333333333" style="56" customWidth="1"/>
    <col min="10757" max="10758" width="7.88333333333333" style="56" hidden="1" customWidth="1"/>
    <col min="10759" max="11006" width="7.88333333333333" style="56"/>
    <col min="11007" max="11007" width="35.75" style="56" customWidth="1"/>
    <col min="11008" max="11008" width="7.88333333333333" style="56" hidden="1" customWidth="1"/>
    <col min="11009" max="11010" width="12" style="56" customWidth="1"/>
    <col min="11011" max="11011" width="8" style="56" customWidth="1"/>
    <col min="11012" max="11012" width="7.88333333333333" style="56" customWidth="1"/>
    <col min="11013" max="11014" width="7.88333333333333" style="56" hidden="1" customWidth="1"/>
    <col min="11015" max="11262" width="7.88333333333333" style="56"/>
    <col min="11263" max="11263" width="35.75" style="56" customWidth="1"/>
    <col min="11264" max="11264" width="7.88333333333333" style="56" hidden="1" customWidth="1"/>
    <col min="11265" max="11266" width="12" style="56" customWidth="1"/>
    <col min="11267" max="11267" width="8" style="56" customWidth="1"/>
    <col min="11268" max="11268" width="7.88333333333333" style="56" customWidth="1"/>
    <col min="11269" max="11270" width="7.88333333333333" style="56" hidden="1" customWidth="1"/>
    <col min="11271" max="11518" width="7.88333333333333" style="56"/>
    <col min="11519" max="11519" width="35.75" style="56" customWidth="1"/>
    <col min="11520" max="11520" width="7.88333333333333" style="56" hidden="1" customWidth="1"/>
    <col min="11521" max="11522" width="12" style="56" customWidth="1"/>
    <col min="11523" max="11523" width="8" style="56" customWidth="1"/>
    <col min="11524" max="11524" width="7.88333333333333" style="56" customWidth="1"/>
    <col min="11525" max="11526" width="7.88333333333333" style="56" hidden="1" customWidth="1"/>
    <col min="11527" max="11774" width="7.88333333333333" style="56"/>
    <col min="11775" max="11775" width="35.75" style="56" customWidth="1"/>
    <col min="11776" max="11776" width="7.88333333333333" style="56" hidden="1" customWidth="1"/>
    <col min="11777" max="11778" width="12" style="56" customWidth="1"/>
    <col min="11779" max="11779" width="8" style="56" customWidth="1"/>
    <col min="11780" max="11780" width="7.88333333333333" style="56" customWidth="1"/>
    <col min="11781" max="11782" width="7.88333333333333" style="56" hidden="1" customWidth="1"/>
    <col min="11783" max="12030" width="7.88333333333333" style="56"/>
    <col min="12031" max="12031" width="35.75" style="56" customWidth="1"/>
    <col min="12032" max="12032" width="7.88333333333333" style="56" hidden="1" customWidth="1"/>
    <col min="12033" max="12034" width="12" style="56" customWidth="1"/>
    <col min="12035" max="12035" width="8" style="56" customWidth="1"/>
    <col min="12036" max="12036" width="7.88333333333333" style="56" customWidth="1"/>
    <col min="12037" max="12038" width="7.88333333333333" style="56" hidden="1" customWidth="1"/>
    <col min="12039" max="12286" width="7.88333333333333" style="56"/>
    <col min="12287" max="12287" width="35.75" style="56" customWidth="1"/>
    <col min="12288" max="12288" width="7.88333333333333" style="56" hidden="1" customWidth="1"/>
    <col min="12289" max="12290" width="12" style="56" customWidth="1"/>
    <col min="12291" max="12291" width="8" style="56" customWidth="1"/>
    <col min="12292" max="12292" width="7.88333333333333" style="56" customWidth="1"/>
    <col min="12293" max="12294" width="7.88333333333333" style="56" hidden="1" customWidth="1"/>
    <col min="12295" max="12542" width="7.88333333333333" style="56"/>
    <col min="12543" max="12543" width="35.75" style="56" customWidth="1"/>
    <col min="12544" max="12544" width="7.88333333333333" style="56" hidden="1" customWidth="1"/>
    <col min="12545" max="12546" width="12" style="56" customWidth="1"/>
    <col min="12547" max="12547" width="8" style="56" customWidth="1"/>
    <col min="12548" max="12548" width="7.88333333333333" style="56" customWidth="1"/>
    <col min="12549" max="12550" width="7.88333333333333" style="56" hidden="1" customWidth="1"/>
    <col min="12551" max="12798" width="7.88333333333333" style="56"/>
    <col min="12799" max="12799" width="35.75" style="56" customWidth="1"/>
    <col min="12800" max="12800" width="7.88333333333333" style="56" hidden="1" customWidth="1"/>
    <col min="12801" max="12802" width="12" style="56" customWidth="1"/>
    <col min="12803" max="12803" width="8" style="56" customWidth="1"/>
    <col min="12804" max="12804" width="7.88333333333333" style="56" customWidth="1"/>
    <col min="12805" max="12806" width="7.88333333333333" style="56" hidden="1" customWidth="1"/>
    <col min="12807" max="13054" width="7.88333333333333" style="56"/>
    <col min="13055" max="13055" width="35.75" style="56" customWidth="1"/>
    <col min="13056" max="13056" width="7.88333333333333" style="56" hidden="1" customWidth="1"/>
    <col min="13057" max="13058" width="12" style="56" customWidth="1"/>
    <col min="13059" max="13059" width="8" style="56" customWidth="1"/>
    <col min="13060" max="13060" width="7.88333333333333" style="56" customWidth="1"/>
    <col min="13061" max="13062" width="7.88333333333333" style="56" hidden="1" customWidth="1"/>
    <col min="13063" max="13310" width="7.88333333333333" style="56"/>
    <col min="13311" max="13311" width="35.75" style="56" customWidth="1"/>
    <col min="13312" max="13312" width="7.88333333333333" style="56" hidden="1" customWidth="1"/>
    <col min="13313" max="13314" width="12" style="56" customWidth="1"/>
    <col min="13315" max="13315" width="8" style="56" customWidth="1"/>
    <col min="13316" max="13316" width="7.88333333333333" style="56" customWidth="1"/>
    <col min="13317" max="13318" width="7.88333333333333" style="56" hidden="1" customWidth="1"/>
    <col min="13319" max="13566" width="7.88333333333333" style="56"/>
    <col min="13567" max="13567" width="35.75" style="56" customWidth="1"/>
    <col min="13568" max="13568" width="7.88333333333333" style="56" hidden="1" customWidth="1"/>
    <col min="13569" max="13570" width="12" style="56" customWidth="1"/>
    <col min="13571" max="13571" width="8" style="56" customWidth="1"/>
    <col min="13572" max="13572" width="7.88333333333333" style="56" customWidth="1"/>
    <col min="13573" max="13574" width="7.88333333333333" style="56" hidden="1" customWidth="1"/>
    <col min="13575" max="13822" width="7.88333333333333" style="56"/>
    <col min="13823" max="13823" width="35.75" style="56" customWidth="1"/>
    <col min="13824" max="13824" width="7.88333333333333" style="56" hidden="1" customWidth="1"/>
    <col min="13825" max="13826" width="12" style="56" customWidth="1"/>
    <col min="13827" max="13827" width="8" style="56" customWidth="1"/>
    <col min="13828" max="13828" width="7.88333333333333" style="56" customWidth="1"/>
    <col min="13829" max="13830" width="7.88333333333333" style="56" hidden="1" customWidth="1"/>
    <col min="13831" max="14078" width="7.88333333333333" style="56"/>
    <col min="14079" max="14079" width="35.75" style="56" customWidth="1"/>
    <col min="14080" max="14080" width="7.88333333333333" style="56" hidden="1" customWidth="1"/>
    <col min="14081" max="14082" width="12" style="56" customWidth="1"/>
    <col min="14083" max="14083" width="8" style="56" customWidth="1"/>
    <col min="14084" max="14084" width="7.88333333333333" style="56" customWidth="1"/>
    <col min="14085" max="14086" width="7.88333333333333" style="56" hidden="1" customWidth="1"/>
    <col min="14087" max="14334" width="7.88333333333333" style="56"/>
    <col min="14335" max="14335" width="35.75" style="56" customWidth="1"/>
    <col min="14336" max="14336" width="7.88333333333333" style="56" hidden="1" customWidth="1"/>
    <col min="14337" max="14338" width="12" style="56" customWidth="1"/>
    <col min="14339" max="14339" width="8" style="56" customWidth="1"/>
    <col min="14340" max="14340" width="7.88333333333333" style="56" customWidth="1"/>
    <col min="14341" max="14342" width="7.88333333333333" style="56" hidden="1" customWidth="1"/>
    <col min="14343" max="14590" width="7.88333333333333" style="56"/>
    <col min="14591" max="14591" width="35.75" style="56" customWidth="1"/>
    <col min="14592" max="14592" width="7.88333333333333" style="56" hidden="1" customWidth="1"/>
    <col min="14593" max="14594" width="12" style="56" customWidth="1"/>
    <col min="14595" max="14595" width="8" style="56" customWidth="1"/>
    <col min="14596" max="14596" width="7.88333333333333" style="56" customWidth="1"/>
    <col min="14597" max="14598" width="7.88333333333333" style="56" hidden="1" customWidth="1"/>
    <col min="14599" max="14846" width="7.88333333333333" style="56"/>
    <col min="14847" max="14847" width="35.75" style="56" customWidth="1"/>
    <col min="14848" max="14848" width="7.88333333333333" style="56" hidden="1" customWidth="1"/>
    <col min="14849" max="14850" width="12" style="56" customWidth="1"/>
    <col min="14851" max="14851" width="8" style="56" customWidth="1"/>
    <col min="14852" max="14852" width="7.88333333333333" style="56" customWidth="1"/>
    <col min="14853" max="14854" width="7.88333333333333" style="56" hidden="1" customWidth="1"/>
    <col min="14855" max="15102" width="7.88333333333333" style="56"/>
    <col min="15103" max="15103" width="35.75" style="56" customWidth="1"/>
    <col min="15104" max="15104" width="7.88333333333333" style="56" hidden="1" customWidth="1"/>
    <col min="15105" max="15106" width="12" style="56" customWidth="1"/>
    <col min="15107" max="15107" width="8" style="56" customWidth="1"/>
    <col min="15108" max="15108" width="7.88333333333333" style="56" customWidth="1"/>
    <col min="15109" max="15110" width="7.88333333333333" style="56" hidden="1" customWidth="1"/>
    <col min="15111" max="15358" width="7.88333333333333" style="56"/>
    <col min="15359" max="15359" width="35.75" style="56" customWidth="1"/>
    <col min="15360" max="15360" width="7.88333333333333" style="56" hidden="1" customWidth="1"/>
    <col min="15361" max="15362" width="12" style="56" customWidth="1"/>
    <col min="15363" max="15363" width="8" style="56" customWidth="1"/>
    <col min="15364" max="15364" width="7.88333333333333" style="56" customWidth="1"/>
    <col min="15365" max="15366" width="7.88333333333333" style="56" hidden="1" customWidth="1"/>
    <col min="15367" max="15614" width="7.88333333333333" style="56"/>
    <col min="15615" max="15615" width="35.75" style="56" customWidth="1"/>
    <col min="15616" max="15616" width="7.88333333333333" style="56" hidden="1" customWidth="1"/>
    <col min="15617" max="15618" width="12" style="56" customWidth="1"/>
    <col min="15619" max="15619" width="8" style="56" customWidth="1"/>
    <col min="15620" max="15620" width="7.88333333333333" style="56" customWidth="1"/>
    <col min="15621" max="15622" width="7.88333333333333" style="56" hidden="1" customWidth="1"/>
    <col min="15623" max="15870" width="7.88333333333333" style="56"/>
    <col min="15871" max="15871" width="35.75" style="56" customWidth="1"/>
    <col min="15872" max="15872" width="7.88333333333333" style="56" hidden="1" customWidth="1"/>
    <col min="15873" max="15874" width="12" style="56" customWidth="1"/>
    <col min="15875" max="15875" width="8" style="56" customWidth="1"/>
    <col min="15876" max="15876" width="7.88333333333333" style="56" customWidth="1"/>
    <col min="15877" max="15878" width="7.88333333333333" style="56" hidden="1" customWidth="1"/>
    <col min="15879" max="16126" width="7.88333333333333" style="56"/>
    <col min="16127" max="16127" width="35.75" style="56" customWidth="1"/>
    <col min="16128" max="16128" width="7.88333333333333" style="56" hidden="1" customWidth="1"/>
    <col min="16129" max="16130" width="12" style="56" customWidth="1"/>
    <col min="16131" max="16131" width="8" style="56" customWidth="1"/>
    <col min="16132" max="16132" width="7.88333333333333" style="56" customWidth="1"/>
    <col min="16133" max="16134" width="7.88333333333333" style="56" hidden="1" customWidth="1"/>
    <col min="16135" max="16384" width="7.88333333333333" style="56"/>
  </cols>
  <sheetData>
    <row r="1" s="56" customFormat="1" ht="27" customHeight="1" spans="1:3">
      <c r="A1" s="172" t="s">
        <v>127</v>
      </c>
      <c r="B1" s="173"/>
      <c r="C1" s="173"/>
    </row>
    <row r="2" s="56" customFormat="1" ht="39.95" customHeight="1" spans="1:3">
      <c r="A2" s="174" t="s">
        <v>128</v>
      </c>
      <c r="B2" s="174"/>
      <c r="C2" s="174"/>
    </row>
    <row r="3" s="52" customFormat="1" ht="18.75" customHeight="1" spans="2:3">
      <c r="B3" s="60"/>
      <c r="C3" s="61" t="s">
        <v>109</v>
      </c>
    </row>
    <row r="4" s="53" customFormat="1" ht="18" customHeight="1" spans="1:4">
      <c r="A4" s="62" t="s">
        <v>129</v>
      </c>
      <c r="B4" s="62" t="s">
        <v>130</v>
      </c>
      <c r="C4" s="63" t="s">
        <v>131</v>
      </c>
      <c r="D4" s="64"/>
    </row>
    <row r="5" s="53" customFormat="1" ht="18" customHeight="1" spans="1:5">
      <c r="A5" s="175">
        <v>1</v>
      </c>
      <c r="B5" s="176" t="s">
        <v>132</v>
      </c>
      <c r="C5" s="180">
        <v>203.2</v>
      </c>
      <c r="D5" s="64"/>
      <c r="E5" s="181"/>
    </row>
    <row r="6" s="53" customFormat="1" ht="18" customHeight="1" spans="1:4">
      <c r="A6" s="175">
        <v>2</v>
      </c>
      <c r="B6" s="176" t="s">
        <v>133</v>
      </c>
      <c r="C6" s="180">
        <v>416</v>
      </c>
      <c r="D6" s="64"/>
    </row>
    <row r="7" s="53" customFormat="1" ht="18" customHeight="1" spans="1:4">
      <c r="A7" s="175">
        <v>3</v>
      </c>
      <c r="B7" s="176" t="s">
        <v>134</v>
      </c>
      <c r="C7" s="180">
        <v>1907</v>
      </c>
      <c r="D7" s="64"/>
    </row>
    <row r="8" s="53" customFormat="1" ht="18" customHeight="1" spans="1:4">
      <c r="A8" s="175">
        <v>4</v>
      </c>
      <c r="B8" s="176" t="s">
        <v>135</v>
      </c>
      <c r="C8" s="180">
        <v>107</v>
      </c>
      <c r="D8" s="64"/>
    </row>
    <row r="9" s="53" customFormat="1" ht="18" customHeight="1" spans="1:4">
      <c r="A9" s="175">
        <v>5</v>
      </c>
      <c r="B9" s="176" t="s">
        <v>136</v>
      </c>
      <c r="C9" s="180">
        <v>1223</v>
      </c>
      <c r="D9" s="64"/>
    </row>
    <row r="10" s="53" customFormat="1" ht="18" customHeight="1" spans="1:4">
      <c r="A10" s="175">
        <v>6</v>
      </c>
      <c r="B10" s="176" t="s">
        <v>137</v>
      </c>
      <c r="C10" s="180">
        <v>435</v>
      </c>
      <c r="D10" s="64"/>
    </row>
    <row r="11" s="53" customFormat="1" ht="18" customHeight="1" spans="1:4">
      <c r="A11" s="175">
        <v>7</v>
      </c>
      <c r="B11" s="176" t="s">
        <v>138</v>
      </c>
      <c r="C11" s="180">
        <v>1032</v>
      </c>
      <c r="D11" s="64"/>
    </row>
    <row r="12" s="53" customFormat="1" ht="18" customHeight="1" spans="1:4">
      <c r="A12" s="175">
        <v>8</v>
      </c>
      <c r="B12" s="176" t="s">
        <v>139</v>
      </c>
      <c r="C12" s="180">
        <v>4376</v>
      </c>
      <c r="D12" s="64"/>
    </row>
    <row r="13" s="53" customFormat="1" ht="18" customHeight="1" spans="1:4">
      <c r="A13" s="175">
        <v>9</v>
      </c>
      <c r="B13" s="62" t="s">
        <v>140</v>
      </c>
      <c r="C13" s="182">
        <f>SUM(C5:C12)</f>
        <v>9699.2</v>
      </c>
      <c r="D13" s="64"/>
    </row>
    <row r="26" s="56" customFormat="1" spans="3:3">
      <c r="C26" s="69"/>
    </row>
  </sheetData>
  <mergeCells count="2">
    <mergeCell ref="A1:C1"/>
    <mergeCell ref="A2:C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pane ySplit="4" topLeftCell="A5" activePane="bottomLeft" state="frozen"/>
      <selection/>
      <selection pane="bottomLeft" activeCell="A9" sqref="A9:C9"/>
    </sheetView>
  </sheetViews>
  <sheetFormatPr defaultColWidth="9" defaultRowHeight="13.5" outlineLevelCol="2"/>
  <cols>
    <col min="1" max="1" width="13.25" customWidth="1"/>
    <col min="2" max="2" width="44.625" customWidth="1"/>
    <col min="3" max="3" width="24.75" customWidth="1"/>
  </cols>
  <sheetData>
    <row r="1" spans="1:3">
      <c r="A1" s="172" t="s">
        <v>141</v>
      </c>
      <c r="B1" s="173"/>
      <c r="C1" s="173"/>
    </row>
    <row r="2" ht="22.5" spans="1:3">
      <c r="A2" s="174" t="s">
        <v>142</v>
      </c>
      <c r="B2" s="174"/>
      <c r="C2" s="174"/>
    </row>
    <row r="3" ht="15" spans="1:3">
      <c r="A3" s="52"/>
      <c r="B3" s="60"/>
      <c r="C3" s="61" t="s">
        <v>109</v>
      </c>
    </row>
    <row r="4" ht="18" customHeight="1" spans="1:3">
      <c r="A4" s="62" t="s">
        <v>129</v>
      </c>
      <c r="B4" s="62" t="s">
        <v>130</v>
      </c>
      <c r="C4" s="63" t="s">
        <v>131</v>
      </c>
    </row>
    <row r="5" ht="18" customHeight="1" spans="1:3">
      <c r="A5" s="175">
        <v>1</v>
      </c>
      <c r="B5" s="176"/>
      <c r="C5" s="177"/>
    </row>
    <row r="6" ht="18" customHeight="1" spans="1:3">
      <c r="A6" s="175">
        <v>2</v>
      </c>
      <c r="B6" s="176"/>
      <c r="C6" s="177"/>
    </row>
    <row r="7" ht="18" customHeight="1" spans="1:3">
      <c r="A7" s="175">
        <v>3</v>
      </c>
      <c r="B7" s="176"/>
      <c r="C7" s="177"/>
    </row>
    <row r="8" ht="18" customHeight="1" spans="1:3">
      <c r="A8" s="175">
        <v>4</v>
      </c>
      <c r="B8" s="178" t="s">
        <v>140</v>
      </c>
      <c r="C8" s="123">
        <f>SUM(C2:C7)</f>
        <v>0</v>
      </c>
    </row>
    <row r="9" ht="15.75" spans="1:3">
      <c r="A9" s="179" t="s">
        <v>143</v>
      </c>
      <c r="B9" s="179"/>
      <c r="C9" s="179"/>
    </row>
  </sheetData>
  <mergeCells count="3">
    <mergeCell ref="A1:C1"/>
    <mergeCell ref="A2:C2"/>
    <mergeCell ref="A9:C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2" workbookViewId="0">
      <pane ySplit="3" topLeftCell="A14" activePane="bottomLeft" state="frozen"/>
      <selection/>
      <selection pane="bottomLeft" activeCell="G15" sqref="G15"/>
    </sheetView>
  </sheetViews>
  <sheetFormatPr defaultColWidth="9" defaultRowHeight="13.5" outlineLevelCol="4"/>
  <cols>
    <col min="1" max="1" width="39.8833333333333" style="156" customWidth="1"/>
    <col min="2" max="2" width="20.25" style="158" customWidth="1"/>
    <col min="3" max="16383" width="9" style="156"/>
  </cols>
  <sheetData>
    <row r="1" spans="1:1">
      <c r="A1" s="156" t="s">
        <v>144</v>
      </c>
    </row>
    <row r="2" s="156" customFormat="1" ht="35.1" customHeight="1" spans="1:5">
      <c r="A2" s="159" t="s">
        <v>145</v>
      </c>
      <c r="B2" s="159"/>
      <c r="C2" s="160"/>
      <c r="D2" s="160"/>
      <c r="E2" s="160"/>
    </row>
    <row r="3" s="156" customFormat="1" ht="24" customHeight="1" spans="2:2">
      <c r="B3" s="161" t="s">
        <v>2</v>
      </c>
    </row>
    <row r="4" s="157" customFormat="1" ht="32.1" customHeight="1" spans="1:2">
      <c r="A4" s="162" t="s">
        <v>35</v>
      </c>
      <c r="B4" s="162" t="s">
        <v>146</v>
      </c>
    </row>
    <row r="5" s="156" customFormat="1" ht="32.1" customHeight="1" spans="1:2">
      <c r="A5" s="164" t="s">
        <v>147</v>
      </c>
      <c r="B5" s="170"/>
    </row>
    <row r="6" s="156" customFormat="1" ht="32.1" customHeight="1" spans="1:2">
      <c r="A6" s="164" t="s">
        <v>148</v>
      </c>
      <c r="B6" s="163"/>
    </row>
    <row r="7" s="156" customFormat="1" ht="32.1" customHeight="1" spans="1:2">
      <c r="A7" s="164" t="s">
        <v>149</v>
      </c>
      <c r="B7" s="163"/>
    </row>
    <row r="8" s="156" customFormat="1" ht="32.1" customHeight="1" spans="1:2">
      <c r="A8" s="164" t="s">
        <v>150</v>
      </c>
      <c r="B8" s="163"/>
    </row>
    <row r="9" s="156" customFormat="1" ht="32.1" customHeight="1" spans="1:2">
      <c r="A9" s="164" t="s">
        <v>151</v>
      </c>
      <c r="B9" s="163"/>
    </row>
    <row r="10" s="156" customFormat="1" ht="32.1" customHeight="1" spans="1:2">
      <c r="A10" s="164" t="s">
        <v>152</v>
      </c>
      <c r="B10" s="163">
        <v>310000</v>
      </c>
    </row>
    <row r="11" s="156" customFormat="1" ht="32.1" customHeight="1" spans="1:2">
      <c r="A11" s="171" t="s">
        <v>153</v>
      </c>
      <c r="B11" s="163">
        <v>310000</v>
      </c>
    </row>
    <row r="12" s="156" customFormat="1" ht="32.1" customHeight="1" spans="1:2">
      <c r="A12" s="171" t="s">
        <v>154</v>
      </c>
      <c r="B12" s="163"/>
    </row>
    <row r="13" s="156" customFormat="1" ht="32.1" customHeight="1" spans="1:2">
      <c r="A13" s="171" t="s">
        <v>155</v>
      </c>
      <c r="B13" s="163"/>
    </row>
    <row r="14" s="156" customFormat="1" ht="32.1" customHeight="1" spans="1:2">
      <c r="A14" s="171" t="s">
        <v>156</v>
      </c>
      <c r="B14" s="163"/>
    </row>
    <row r="15" s="156" customFormat="1" ht="32.1" customHeight="1" spans="1:2">
      <c r="A15" s="171" t="s">
        <v>157</v>
      </c>
      <c r="B15" s="163"/>
    </row>
    <row r="16" s="156" customFormat="1" ht="32.1" customHeight="1" spans="1:2">
      <c r="A16" s="164" t="s">
        <v>158</v>
      </c>
      <c r="B16" s="163"/>
    </row>
    <row r="17" s="156" customFormat="1" ht="32.1" customHeight="1" spans="1:2">
      <c r="A17" s="164" t="s">
        <v>159</v>
      </c>
      <c r="B17" s="167">
        <v>6000</v>
      </c>
    </row>
    <row r="18" s="156" customFormat="1" ht="32.1" customHeight="1" spans="1:2">
      <c r="A18" s="164" t="s">
        <v>160</v>
      </c>
      <c r="B18" s="167">
        <v>9000</v>
      </c>
    </row>
    <row r="19" s="156" customFormat="1" ht="32.1" customHeight="1" spans="1:2">
      <c r="A19" s="164" t="s">
        <v>161</v>
      </c>
      <c r="B19" s="167">
        <v>5000</v>
      </c>
    </row>
    <row r="20" s="156" customFormat="1" ht="32.1" customHeight="1" spans="1:2">
      <c r="A20" s="164" t="s">
        <v>162</v>
      </c>
      <c r="B20" s="170"/>
    </row>
    <row r="21" s="157" customFormat="1" ht="32.1" customHeight="1" spans="1:2">
      <c r="A21" s="168" t="s">
        <v>140</v>
      </c>
      <c r="B21" s="169">
        <f>B5+B6+B7+B8+B9+B10+B16+B17+B18+B19+B20</f>
        <v>330000</v>
      </c>
    </row>
  </sheetData>
  <mergeCells count="1">
    <mergeCell ref="A2:B2"/>
  </mergeCells>
  <pageMargins left="1.02361111111111" right="0.279166666666667" top="1.01944444444444" bottom="0.979861111111111" header="0.511805555555556" footer="0.708333333333333"/>
  <pageSetup paperSize="9" firstPageNumber="23" orientation="portrait" useFirstPageNumber="1" horizontalDpi="600" verticalDpi="600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pane ySplit="4" topLeftCell="A7" activePane="bottomLeft" state="frozen"/>
      <selection/>
      <selection pane="bottomLeft" activeCell="B5" sqref="B5:B29"/>
    </sheetView>
  </sheetViews>
  <sheetFormatPr defaultColWidth="9" defaultRowHeight="13.5" outlineLevelCol="4"/>
  <cols>
    <col min="1" max="1" width="44" style="156" customWidth="1"/>
    <col min="2" max="2" width="20.25" style="158" customWidth="1"/>
    <col min="3" max="16383" width="9" style="156"/>
  </cols>
  <sheetData>
    <row r="1" spans="1:1">
      <c r="A1" s="156" t="s">
        <v>163</v>
      </c>
    </row>
    <row r="2" s="156" customFormat="1" ht="22.5" spans="1:5">
      <c r="A2" s="159" t="s">
        <v>164</v>
      </c>
      <c r="B2" s="159"/>
      <c r="C2" s="160"/>
      <c r="D2" s="160"/>
      <c r="E2" s="160"/>
    </row>
    <row r="3" s="156" customFormat="1" ht="24" customHeight="1" spans="2:2">
      <c r="B3" s="161" t="s">
        <v>2</v>
      </c>
    </row>
    <row r="4" s="157" customFormat="1" ht="32.1" customHeight="1" spans="1:2">
      <c r="A4" s="162" t="s">
        <v>35</v>
      </c>
      <c r="B4" s="162" t="s">
        <v>146</v>
      </c>
    </row>
    <row r="5" s="156" customFormat="1" ht="21" customHeight="1" spans="1:2">
      <c r="A5" s="119" t="s">
        <v>165</v>
      </c>
      <c r="B5" s="163"/>
    </row>
    <row r="6" s="156" customFormat="1" ht="21" customHeight="1" spans="1:2">
      <c r="A6" s="119" t="s">
        <v>166</v>
      </c>
      <c r="B6" s="163">
        <v>14</v>
      </c>
    </row>
    <row r="7" s="156" customFormat="1" ht="21" customHeight="1" spans="1:2">
      <c r="A7" s="119" t="s">
        <v>167</v>
      </c>
      <c r="B7" s="163"/>
    </row>
    <row r="8" s="156" customFormat="1" ht="21" customHeight="1" spans="1:2">
      <c r="A8" s="119" t="s">
        <v>168</v>
      </c>
      <c r="B8" s="163"/>
    </row>
    <row r="9" s="156" customFormat="1" ht="21" customHeight="1" spans="1:2">
      <c r="A9" s="119" t="s">
        <v>169</v>
      </c>
      <c r="B9" s="163">
        <v>56274</v>
      </c>
    </row>
    <row r="10" s="156" customFormat="1" ht="21" customHeight="1" spans="1:2">
      <c r="A10" s="164" t="s">
        <v>170</v>
      </c>
      <c r="B10" s="163">
        <v>56274</v>
      </c>
    </row>
    <row r="11" s="156" customFormat="1" ht="21" customHeight="1" spans="1:2">
      <c r="A11" s="165" t="s">
        <v>171</v>
      </c>
      <c r="B11" s="163">
        <v>35603</v>
      </c>
    </row>
    <row r="12" s="156" customFormat="1" ht="21" customHeight="1" spans="1:2">
      <c r="A12" s="165" t="s">
        <v>172</v>
      </c>
      <c r="B12" s="163"/>
    </row>
    <row r="13" s="156" customFormat="1" ht="21" customHeight="1" spans="1:2">
      <c r="A13" s="165" t="s">
        <v>173</v>
      </c>
      <c r="B13" s="163"/>
    </row>
    <row r="14" s="156" customFormat="1" ht="21" customHeight="1" spans="1:2">
      <c r="A14" s="165" t="s">
        <v>174</v>
      </c>
      <c r="B14" s="163"/>
    </row>
    <row r="15" s="156" customFormat="1" ht="21" customHeight="1" spans="1:2">
      <c r="A15" s="165" t="s">
        <v>175</v>
      </c>
      <c r="B15" s="163">
        <v>2500</v>
      </c>
    </row>
    <row r="16" s="156" customFormat="1" ht="21" customHeight="1" spans="1:2">
      <c r="A16" s="165" t="s">
        <v>176</v>
      </c>
      <c r="B16" s="163">
        <v>1262</v>
      </c>
    </row>
    <row r="17" s="156" customFormat="1" ht="21" customHeight="1" spans="1:2">
      <c r="A17" s="165" t="s">
        <v>177</v>
      </c>
      <c r="B17" s="163"/>
    </row>
    <row r="18" s="156" customFormat="1" ht="21" customHeight="1" spans="1:2">
      <c r="A18" s="165" t="s">
        <v>178</v>
      </c>
      <c r="B18" s="163"/>
    </row>
    <row r="19" s="156" customFormat="1" ht="21" customHeight="1" spans="1:2">
      <c r="A19" s="165" t="s">
        <v>179</v>
      </c>
      <c r="B19" s="163"/>
    </row>
    <row r="20" s="156" customFormat="1" ht="21" customHeight="1" spans="1:2">
      <c r="A20" s="165" t="s">
        <v>180</v>
      </c>
      <c r="B20" s="163">
        <v>16909</v>
      </c>
    </row>
    <row r="21" s="156" customFormat="1" ht="21" customHeight="1" spans="1:2">
      <c r="A21" s="164" t="s">
        <v>181</v>
      </c>
      <c r="B21" s="163"/>
    </row>
    <row r="22" s="156" customFormat="1" ht="21" customHeight="1" spans="1:2">
      <c r="A22" s="164" t="s">
        <v>182</v>
      </c>
      <c r="B22" s="163"/>
    </row>
    <row r="23" s="156" customFormat="1" ht="21" customHeight="1" spans="1:2">
      <c r="A23" s="164" t="s">
        <v>183</v>
      </c>
      <c r="B23" s="163"/>
    </row>
    <row r="24" s="156" customFormat="1" ht="21" customHeight="1" spans="1:2">
      <c r="A24" s="119" t="s">
        <v>184</v>
      </c>
      <c r="B24" s="163">
        <v>2048</v>
      </c>
    </row>
    <row r="25" s="156" customFormat="1" ht="21" customHeight="1" spans="1:2">
      <c r="A25" s="119" t="s">
        <v>185</v>
      </c>
      <c r="B25" s="163">
        <v>276</v>
      </c>
    </row>
    <row r="26" s="156" customFormat="1" ht="21" customHeight="1" spans="1:2">
      <c r="A26" s="119" t="s">
        <v>186</v>
      </c>
      <c r="B26" s="166"/>
    </row>
    <row r="27" s="156" customFormat="1" ht="21" customHeight="1" spans="1:2">
      <c r="A27" s="119" t="s">
        <v>187</v>
      </c>
      <c r="B27" s="163">
        <v>63457</v>
      </c>
    </row>
    <row r="28" s="156" customFormat="1" ht="21" customHeight="1" spans="1:2">
      <c r="A28" s="119" t="s">
        <v>188</v>
      </c>
      <c r="B28" s="167">
        <v>44691</v>
      </c>
    </row>
    <row r="29" s="156" customFormat="1" ht="21" customHeight="1" spans="1:2">
      <c r="A29" s="119" t="s">
        <v>189</v>
      </c>
      <c r="B29" s="167">
        <v>957</v>
      </c>
    </row>
    <row r="30" s="157" customFormat="1" ht="26.1" customHeight="1" spans="1:2">
      <c r="A30" s="168" t="s">
        <v>140</v>
      </c>
      <c r="B30" s="169">
        <f>B5+B6+B7+B8+B9+B24+B25+B26+B27+B28+B29</f>
        <v>167717</v>
      </c>
    </row>
  </sheetData>
  <mergeCells count="1">
    <mergeCell ref="A2:B2"/>
  </mergeCells>
  <pageMargins left="1.02361111111111" right="0.279166666666667" top="1.01944444444444" bottom="0.979861111111111" header="0.511805555555556" footer="0.708333333333333"/>
  <pageSetup paperSize="9" firstPageNumber="24" orientation="portrait" useFirstPageNumber="1" horizontalDpi="600" verticalDpi="600"/>
  <headerFooter alignWithMargins="0" scaleWithDoc="0"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附表1-1</vt:lpstr>
      <vt:lpstr>附表1-2</vt:lpstr>
      <vt:lpstr>附表1-3</vt:lpstr>
      <vt:lpstr>附表1-4</vt:lpstr>
      <vt:lpstr>附表1-5</vt:lpstr>
      <vt:lpstr>附表1-6-1</vt:lpstr>
      <vt:lpstr>附表1-6-2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杰出青年</cp:lastModifiedBy>
  <dcterms:created xsi:type="dcterms:W3CDTF">2022-05-20T01:44:00Z</dcterms:created>
  <dcterms:modified xsi:type="dcterms:W3CDTF">2025-04-02T02:21:51Z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2FF45D07DD4442278CC975B694C7E50C_13</vt:lpwstr>
  </property>
</Properties>
</file>